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D:\新闻\2024\11月\11.29\广东省住房和城乡建设厅关于2025年省级财政专项资金目录清单与绩效目标、分配方案的公示\"/>
    </mc:Choice>
  </mc:AlternateContent>
  <xr:revisionPtr revIDLastSave="0" documentId="13_ncr:1_{0A59A5A0-D6F6-42B0-820A-E9F3DD40749A}" xr6:coauthVersionLast="47" xr6:coauthVersionMax="47" xr10:uidLastSave="{00000000-0000-0000-0000-000000000000}"/>
  <bookViews>
    <workbookView xWindow="-120" yWindow="-120" windowWidth="25440" windowHeight="15390" tabRatio="576" firstSheet="1" activeTab="1" xr2:uid="{00000000-000D-0000-FFFF-FFFF00000000}"/>
  </bookViews>
  <sheets>
    <sheet name="2024年预算申报表" sheetId="1" state="hidden" r:id="rId1"/>
    <sheet name="Sheet1" sheetId="2" r:id="rId2"/>
  </sheets>
  <definedNames>
    <definedName name="_xlnm.Print_Titles" localSheetId="0">'2024年预算申报表'!$3:$4</definedName>
    <definedName name="_xlnm.Print_Titles" localSheetId="1">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2" l="1"/>
  <c r="I12" i="2"/>
  <c r="H11" i="2"/>
  <c r="I11" i="2" s="1"/>
  <c r="I10" i="2"/>
  <c r="H10" i="2"/>
  <c r="I9" i="2"/>
  <c r="H9" i="2"/>
  <c r="G9" i="2" s="1"/>
  <c r="G14" i="2" s="1"/>
  <c r="I14" i="2" s="1"/>
  <c r="H8" i="2"/>
  <c r="I8" i="2" s="1"/>
  <c r="I7" i="2"/>
  <c r="I6" i="2"/>
  <c r="H6" i="2"/>
  <c r="H14" i="2" s="1"/>
  <c r="I19" i="1"/>
  <c r="M18" i="1"/>
  <c r="M17" i="1"/>
  <c r="M16" i="1"/>
  <c r="M15" i="1"/>
  <c r="M14" i="1"/>
  <c r="M13" i="1"/>
  <c r="M12" i="1"/>
  <c r="J12" i="1"/>
  <c r="N11" i="1"/>
  <c r="M11" i="1"/>
  <c r="K10" i="1"/>
  <c r="M10" i="1" s="1"/>
  <c r="J10" i="1"/>
  <c r="J19" i="1" s="1"/>
  <c r="M9" i="1"/>
  <c r="M8" i="1"/>
  <c r="M7" i="1"/>
  <c r="M6" i="1"/>
  <c r="K6" i="1"/>
  <c r="K19" i="1" s="1"/>
  <c r="M19" i="1" s="1"/>
  <c r="N5" i="1"/>
  <c r="M5" i="1"/>
  <c r="N6" i="1" l="1"/>
  <c r="N19" i="1" s="1"/>
</calcChain>
</file>

<file path=xl/sharedStrings.xml><?xml version="1.0" encoding="utf-8"?>
<sst xmlns="http://schemas.openxmlformats.org/spreadsheetml/2006/main" count="166" uniqueCount="122">
  <si>
    <t>2025年省级财政专项资金目录清单表</t>
  </si>
  <si>
    <t>单位名称：广东省住房和城乡建设厅</t>
  </si>
  <si>
    <t>单位：万元</t>
  </si>
  <si>
    <t>序号</t>
  </si>
  <si>
    <t>专项资金名称
（战略领域名称）</t>
  </si>
  <si>
    <t>财政事权</t>
  </si>
  <si>
    <t>政策任务</t>
  </si>
  <si>
    <t>项目类别</t>
  </si>
  <si>
    <t>主要用途</t>
  </si>
  <si>
    <t>绩效目标</t>
  </si>
  <si>
    <t>2024年资金
安排额度</t>
  </si>
  <si>
    <t>2025年资金
申请额度</t>
  </si>
  <si>
    <t>审批权限设置</t>
  </si>
  <si>
    <t>设立/增加额度的理由及佐证（中央明确考核任务、省委省政府重点工作，保留省级审批权限的项目支撑文件）</t>
  </si>
  <si>
    <t>省本级使用</t>
  </si>
  <si>
    <t>下放用款单位</t>
  </si>
  <si>
    <t>保留省级审批权</t>
  </si>
  <si>
    <t>下放市县</t>
  </si>
  <si>
    <t>打好污染防治攻坚战</t>
  </si>
  <si>
    <t>污染防治</t>
  </si>
  <si>
    <t>城市水环境治理</t>
  </si>
  <si>
    <t>延续</t>
  </si>
  <si>
    <t>1.强化城市排水专项工作：资金用于支持沿海经济带东西两翼和北部生态发展区和肇庆、江门、惠州15个地级市强化城市排水专项工作，包括排水管网运维（清疏、排查、改造、修复），以及排水与污水处理相关规划方案编制、信息系统建设、应急排涝设备购置等，确保按时间节点完成国家及省要求的城市污水处理提质增效、排水防涝等工作任务。
2.县级城市黑臭水体治理：资金用于支持沿海经济带东西两翼、北部生态发展区和江门市的县级城市黑臭水体治理，确保按时间节点完成国家及省要求的县级城市黑臭水体治理、提高县域生活污水收集处理能力任务。
3.城市公共供水管网漏损治理:资金用于支持沿海经济带东西两翼和北部生态发展区和江门、肇庆、惠州15个地级市城市公共供水管网漏损治理，推动加强城市公共供水管网漏损控制，逐步推进城市供水厂及居民小区二次供水(加压调蓄)设施设备更新改造，城市供水老化管道更新改造，加快开展供水管网智能化建设，加强供水应急能力建设等。
4.省本级工作经费：用于省本级城市污水处理提质增效、城市排水防涝体系建设、黑臭水体治理、城市供节水的标准制订、绩效评价、调研指导、检查考核、项目验收、专家评审、试点评选、第三方技术咨询、评估，开展相关专项研究等。</t>
  </si>
  <si>
    <t>1.强化城市排水专项工作：资金用于支持沿海经济带东西两翼和北部生态发展区和肇庆、江门、惠州15个地级市强化城市排水专项工作，包括排水管网运维（清疏、排查、改造、修复），以及排水与污水处理相关规划方案编制、信息系统建设、应急排涝设备购置等，确保按时间节点完成国家及省要求的城市污水处理提质增效、排水防涝等工作任务。
2.县级城市黑臭水体治理：资金用于支持沿海经济带东西两翼、北部生态发展区和江门市的县级城市黑臭水体治理，确保按时间节点完成国家及省要求的县级城市黑臭水体治理、提高县域生活污水收集处理能力任务。
3.城市公共供水管网漏损治理:资金用于支持沿海经济带东西两翼和北部生态发展区和江门、肇庆、惠州15个地级市城市公共供水管网漏损治理，推动加强城市公共供水管网漏损控制，逐步推进城市供水厂及居民小区二次供水(加压调蓄)设施设备更新改造，城市供水老化管道更新改造，加快开展供水管网智能化建设，加强供水应急能力建设等。
5.省本级工作经费：用于省本级城市污水处理提质增效、城市排水防涝体系建设、黑臭水体治理、城市供节水的标准制订、绩效评价、调研指导、检查考核、项目验收、专家评审、试点评选、第三方技术咨询、评估，开展相关专项研究等。</t>
  </si>
  <si>
    <t>2025年，县级城市黑臭水体消除比例达到90%；
2025年，全省县城黑臭水体基本消除，珠三角区域县城和东莞、中山市中心镇建成区力争提前一年完成；（新增工作内容）
2025年，城市公共供水管网漏损率控制在9%以内；
2025年，城市排水设施巡查、维护、隐患排查工作有效落实；
2025年，城市污水处理厂进水生化需氧量(BOD)浓度高于100毫克/升的规模占比达到90%或较2022年提高5个百分点，污水集中收集率达70%以上；
2025年，城市水环境治理有效改善，群众满意度≥90%。</t>
  </si>
  <si>
    <t>省委、省政府高度重视水环境治理工作，省领导多次就黑臭水体治理、污水处理、供水改善、排水防涝等工作进行批示。具体如下（详见附件）：
1.伟中、张虎同志在《广东省财政厅 广东省住房和城乡建设厅关于我省城镇生活污水处理提质增效工作研究的报告》上批示
2.省政府会议纪要和省领导批示内容（黑臭水体治理，内部件）
3.伟中同志在《未来三天粤桂赣等地强降雨持续 致灾风险高 需加强防御》上的批示
4.省领导同志在《25日夜间至27日南方地区将有强降雨过程》上的批示
5.省领导同志在《30日-31日中北部有大到暴雨并伴有雷暴大风，我省已进入强对流多发季节，需注意防御》上的批示
6.少康同志在省发展改革委《关于我省供水价格和污水处理费相关情况的报告》上的批示
根据生态环境部《关于进一步做好黑臭水体整治环境保护工作的通知》，到2025年，县城黑臭水体基本消除，根据省政府《关于研究明确城市和农村黑臭水体治理工作职责分工等问题的会议纪要》，省住房城乡建设厅牵头负责城市(包括地级以上市和县级市)、县城以及东莞、中山市的镇区、街道黑臭水体治理工作，省生态环境厅配合。自2024年起，省住房城乡建设厅新增县城黑臭水体治理任务，需要财政资金支持。（详见附件）</t>
  </si>
  <si>
    <t>生活垃圾分类</t>
  </si>
  <si>
    <t>1.推动各地贯彻落实习近平总书记给上海市虹口区嘉兴路街道垃圾分类志愿者重要回信精神、全国垃圾分类现场会精神以及坤明书记2023年5月24日召开省委常委会关于垃圾分类“因地制宜、分类施策、突出重点、全链条推进”的指示要求，加强工作统筹谋划和部署落实，提升基础能力。
2.根据《广东省城市生活垃圾分类提档增效三年行动方案（2023-2025年）》要求，补助2023-2025有提档任务的汕头、惠州、湛江、韶关、茂名、潮州、揭阳、河源、汕尾、阳江10个城市提档增效工作。
3.补助粤东西北及惠州、江门、肇庆15个市城市生活垃圾分类工作强基扩面、提质增效，补齐前端分类宣传动员、投放环节发动督导和投放设施设备新增改建、终端分类收运、末端厨余垃圾处理设施运营等重要环节工作短板。
4.补助粤东西北及惠州、江门、肇庆15个市已通过无害化等级评价的城市（县城）填埋场项目开展城市生活垃圾无害化处理设施运营管理工作（包括生活垃圾处理设施整治和运营以及配套设施建设完善、升级改造等）。
5.补助粤东西北及惠州、江门、肇庆15个市开展中央环境保护督查整改清单事项，包括在役填埋场问题整改，消除填埋场渗沥液积存量、开展填埋场地下水水质超标整治等相关工作。
6.省本级工作经费。主要用于完善生活垃圾分类及处理相关技术指引，开展全省生活垃圾分类专项评估、全省生活垃圾处理设施运营指导及无害化等级评价工作等。</t>
  </si>
  <si>
    <t>1.推动各地贯彻落实习近平总书记给上海市虹口区嘉兴路街道垃圾分类志愿者重要回信精神、全国垃圾分类现场会精神以及坤明书记2023年5月24日召开省委常委会关于垃圾分类“因地制宜、分类施策、突出重点、全链条推进”的指示要求，加强工作统筹谋划和部署落实，提升基础能力。
2.根据《广东省城市生活垃圾分类提档增效三年行动方案（2023-2025年）》要求，补助2023-2025有提档任务的汕头、惠州、湛江、韶关、茂名、潮州、揭阳、河源、汕尾、阳江10个城市提档增效工作。
3.补助粤东西北及惠州、江门、肇庆15个市城市生活垃圾分类工作强基扩面、提质增效，补齐前端分类宣传动员、投放环节发动督导和投放设施设备新增改建、终端分类收运、末端厨余垃圾处理设施运营等重要环节工作短板。
4.补助粤东西北及惠州、江门、肇庆15个市已通过无害化等级评价的城市（县城）填埋场项目开展城市生活垃圾无害化处理设施运营管理工作（包括生活垃圾处理设施整治和运营以及配套设施建设完善、升级改造等）。
5.补助粤东西北及惠州、江门、肇庆15个市开展中央环境保护督查整改清单事项，包括在役填埋场问题整改，消除填埋场渗沥液积存量、开展填埋场地下水水质超标整治等相关工作。
7.省本级工作经费。主要用于完善生活垃圾分类及处理相关技术指引，开展全省生活垃圾分类专项评估、全省生活垃圾处理设施运营指导及无害化等级评价工作等。</t>
  </si>
  <si>
    <t>1.加快推进分类体系建设，城区厨余垃圾分类率较2024年有所提升，所有地级以上城市生活垃圾分类工作成效达到二档以上，城市生活垃圾回收利用率达到35%以上。
2.2025年，指导监督全省城市生活垃圾处理设施建设、运营、提升改造和管理，补助生活垃圾生活垃圾处理设施建设、运营、提升改造和管理等工作，推动各地逐步完善生活垃圾无害化处理体系，全省城市生活垃圾无害化处理率达到99%以上，改善人居环境。
3.2025年，指导地市完成中央和省环保督察反馈的问题整改，补齐渗沥液处置短板，加快推进焚烧处理设施建设及部分填埋场地下水超标整治并取得阶段性成效。</t>
  </si>
  <si>
    <t>1.《国务院办公厅关于转发国家发展改革委住房城乡建设部生活垃圾分类制度实施方案的通知》（国办发〔2017〕26号）；
2.《广东省打好污染防治攻坚战三年行动计划（2018-2020年）》（粤办发〔2018〕29号）；
3.《住房和城乡建设部等部门关于在全国地级及以上城市全面开展生活垃圾分类工作的通知》（建城〔2019〕56号）；
4.《中共广东省委办公厅 广东省人民政府办公厅关于印发〈广东省城市生活垃圾分类实施方案〉的通知》（粤办发〔2019〕43号）；
5.《住房和城乡建设部等部门印发〈关于进一步推进生活垃圾分类工作的若干意见〉的通知》（建成〔2020〕93号）；
6.《广东省住房和城乡建设厅 广东省发展改革委关于印发〈广东省生活处理“十四五”规划〉的通知》（粤建城〔2021〕224号）；
7.《广东省住房和城乡建设厅 广东省发展和改革委员会关于印发〈《广东省生活垃圾处理“十四五”规划》中期评估报告〉的通知》（粤建城〔2024〕89号）；
8.《“十四五”城镇生活垃圾分类和处理设施发展规划》；
9.《广东省贯彻落实第二轮中央生态环境保护督察报告整改方案》；
10.《广东省生活垃圾分类工作领导小组办公室关于印发〈广东省城市生活垃圾分类提档增效三年行动方案（2023-2025年）〉的通知》。
11.《国务院关于加快建立健全绿色低碳循环发展经济体系的指导意见》（国发〔2021〕4号）明确要求加快构建废旧物资循环利用体系，加强废纸、废塑料、废旧轮胎、废金属、废玻璃等再生资源回收利用，提升资源产出率和回收利用率。根据《住房和城乡建设部关于印发省级统筹推进生活垃圾分类工作评估办法和城市生活垃圾分类工作评估办法的通知》（建城〔2021〕58号），我省出台了《广东省城市生活垃圾分类提档增效三年行动方案（2023-2025年）》，要求各地按照“以投定运”、略有富余的原则，配足配齐分类运输设施设备，健全与垃圾分类收集相衔接的运输网络。加快街道、社区等回收网点建设，探索推动再生资源回收企业与生活垃圾收集清运单位合作建设分拣中心和回收网点，促进再生资源回收体系和生活垃圾收运体系“两网融合”。</t>
  </si>
  <si>
    <t>建筑垃圾治理及资源化利用</t>
  </si>
  <si>
    <t>新增</t>
  </si>
  <si>
    <t>1.2025-2027年，通过连续三年开展建筑垃圾条例宣贯及备案核准培训、第三方排查评估指导补助，以及信息化平台项目建设补助，支持粤东西北地区和江门、肇庆、惠州15个地级市建立健全建筑垃圾全过程联单管理制度，并借助信息化监管平台，实现建筑垃圾全过程规范管理。
2.2025-2027年，通过开展建筑垃圾处置设施建设和升级项目补助，支持粤东西北地区和江门、肇庆、惠州15个地级市编制建筑垃圾专项规划，再完成至少建成1座消纳场和资源化利用厂的任务基础上，结合本市专项规划，统筹推进建筑垃圾中转站、消纳场和资源化利用项目建设。同时，按照有关技术标准，确保建筑垃圾消纳场和资源化利用厂运营管理规范，进一步提升建筑垃圾综合利用水平。</t>
  </si>
  <si>
    <t>1.2025-2027年，通过连续三年开展建筑垃圾条例宣贯及备案核准培训、第三方排查评估指导补助，以及信息化平台项目建设补助，支持粤东西北地区和江门、肇庆、惠州15个地级市建立健全建筑垃圾全过程联单管理制度，并借助信息化监管平台，实现建筑垃圾全过程规范管理。
2.2025-2027年，通过开展建筑垃圾处置设施建设和升级项目补助，支持粤东西北地区和江门、肇庆、惠州15个地级市编制建筑垃圾专项规划，再完成至少建成2座消纳场和资源化利用厂的任务基础上，结合本市专项规划，统筹推进建筑垃圾中转站、消纳场和资源化利用项目建设。同时，按照有关技术标准，确保建筑垃圾消纳场和资源化利用厂运营管理规范，进一步提升建筑垃圾综合利用水平。</t>
  </si>
  <si>
    <t>1.2025年，粤东西北地区和江门、肇庆、惠州15个地级市健全建筑垃圾治理和资源化利体系，江门、肇庆、惠州市建筑垃圾综合利用率达70%，粤东西北地区各地级以上市建筑垃圾综合利用率达60%。
2.2025年，粤东西北地区和江门、肇庆、惠州15个地级市出台建筑垃圾专项规划，推动建筑垃圾处置设施建设和改造工作；建成并运行建筑垃圾信息化平台，建立健全建筑垃圾全过程联单管理制度。</t>
  </si>
  <si>
    <t>2024年3月2日、23日，习近平总书记就长三角建筑垃圾管理乱象作出两次批示。2024年中央生态环保督察集中通报典型案例中，上海市、浙江省、江西省、湖北省、湖南省、重庆市、云南省均存在建筑垃圾违规处置等问题。建筑垃圾已成为当下中央环保督察关注的重点领域之一。目前我省粤东西北地区12个地级市和江门、肇庆、惠州3个珠三角地区经济基础较薄弱的地级市建筑垃圾全流程管理薄弱，汕头、河源、汕尾、肇庆、潮州、揭阳至今未建成建筑垃圾消纳场。推进建筑垃圾全过程规范管理，任务较重，15个市资金投入压力大，也迫切需要省级财政支持。此外，2024年第十三届省委第三轮巡视反馈梅州市存在建筑垃圾消纳场迟迟未落地建设。省第二轮第一批、第二批、第三批省保护督察发现我省多市存在建筑垃圾处置设施规划建设不足，非法倾倒现象频发等问题，其中汕头市被作为典型案例进行通报。为落实省保护督查整改清单，协助相关地市加快编制建筑垃圾污染环境防治工作规划、推进终端处置设施建设等相关工作，结合省环保督察发现问题，大部分集中在粤东西北及珠三角紧急基础薄弱城市，落实省环保督察整治也需财政资金支持。</t>
  </si>
  <si>
    <t>加氢站专项资金</t>
  </si>
  <si>
    <t>1.省本级工作经费:40万元主要用于开展广东省加氢站安全监管、建设补贴审查、会议、调研与宣传等工作经费。
2.加氢站建设补贴：根据《广东省加快建设燃料电池汽车示范城市群行动计划（2022-2025年）》规定，对符合建设和投入使用条件的加氢站给予建设补贴，其中,属于油（气）氢合建站、制氢加氢一体化综合能源补给站的,每站补贴250元;属于其余固定式加氢站的,每站补贴200万元;属于撬装式加氢站的,每站补贴150万元，用以鼓励各市根据实际情况对加氢基础设施建设给予补贴,实现“十四五”期间全省布局建设约300座加氢站。</t>
  </si>
  <si>
    <t>1.省本级工作经费:40万元主要用于开展广东省加氢站安全监管、建设补贴审查、会议、调研与宣传等工作经费。
2.加氢站建设补贴：根据《广东省加快建设燃料电池汽车示范城市群行动计划（2022-2025年）》规定，对符合建设和投入使用条件的加氢站给予建设补贴，其中,属于油（气）氢合建站、制氢加氢一体化综合能源补给站的,每站补贴250元;属于其余固定式加氢站的,每站补贴200万元;属于撬装式加氢站的,每站补贴150万元，用以鼓励各市根据实际情况对加氢基础设施建设给予补贴,实现“十四五”期间全省布局建设约301座加氢站。</t>
  </si>
  <si>
    <t>1.全省城市积极建设运营加氢站，省级层面加强对加氢站建设运营的统筹协调与补贴支持。通过开展加氢站建设补贴，减轻加氢站主体投资压力，提高建站积极性。助力到示范期末全省建成加氢站超200座，“十四五”期间全省布局建设约300座加氢站。
2.申请2024年省级建设补贴的加氢站建成并投入使用时间原则上为2021-2023年，且日加氢能力（按照压缩机每日工作12小时的加气能力计算）500公斤及以上。
  3.承诺5年不停止加氢服务。</t>
  </si>
  <si>
    <t>为持续深入贯彻落实习近平总书记关于氢能产业发展的重要指示批示，落实有关文件工作要求，部署建设运营一批加氢站，保障燃料电池汽车用氢需求，推动建设广东燃料电池汽车示范应用城市群，促进氢能与燃料电池汽车产业高质量发展。具体如下（详见附件）：                                         1.《财政部 工业和信息化部 科技部 发展改革委 国家能源局关于开展燃料电池汽车示范应用的通知》（财建〔2020〕394号）；
2.《财政部 工业和信息化部 科技部 国家发展改革委 国家能源局关于启动燃料电池汽车示范应用工作的通知》（财建〔2021〕266号）；
3.《广东省燃料电池汽车示范应用城市群实施方案》；
4.《关于进一步完善加氢站建设管理的情况报告》（经济（2022）671号）；
5.《广东省加快建设燃料电池汽车示范城市群行动计划（2022-2025年）》（粤发改产业〔2022〕345号）。</t>
  </si>
  <si>
    <t>城乡建设绿色发展</t>
  </si>
  <si>
    <t xml:space="preserve">  1.转移支付资金：950万元主要用于支持地市用于绿色建筑标识、建筑能耗监测、既有建筑节能改造、超低能耗及近零能耗、建筑节能与绿色建筑技术研究、建筑节能与绿色建筑标准制订、碳达峰碳中和等相关工作研究等。
  2.省本级工作经费：250万元，其中150万元用于城乡建设绿色发展和双碳相关工作经费，100万元用于绿色建筑和装配式信息平台运营费，</t>
  </si>
  <si>
    <t xml:space="preserve">  1.转移支付资金：950万元主要用于支持地市用于绿色建筑标识、建筑能耗监测、既有建筑节能改造、超低能耗及近零能耗、建筑节能与绿色建筑技术研究、建筑节能与绿色建筑标准制订、碳达峰碳中和等相关工作研究等。
  2.省本级工作经费：250万元，其中150万元用于城乡建设绿色发展和双碳相关工作经费，101万元用于绿色建筑和装配式信息平台运营费，</t>
  </si>
  <si>
    <r>
      <rPr>
        <sz val="22"/>
        <rFont val="仿宋_GB2312"/>
        <charset val="134"/>
      </rPr>
      <t xml:space="preserve">  开展绿色建筑标识评审认定工作，实现新增节能建筑面积超过2亿</t>
    </r>
    <r>
      <rPr>
        <sz val="22"/>
        <rFont val="宋体"/>
        <family val="3"/>
        <charset val="134"/>
      </rPr>
      <t>㎡</t>
    </r>
    <r>
      <rPr>
        <sz val="22"/>
        <rFont val="仿宋_GB2312"/>
        <charset val="134"/>
      </rPr>
      <t>、新增绿色建筑面积超过1亿</t>
    </r>
    <r>
      <rPr>
        <sz val="22"/>
        <rFont val="宋体"/>
        <family val="3"/>
        <charset val="134"/>
      </rPr>
      <t>㎡</t>
    </r>
    <r>
      <rPr>
        <sz val="22"/>
        <rFont val="仿宋_GB2312"/>
        <charset val="134"/>
      </rPr>
      <t>，全省城镇新建民用建筑中绿色建筑占比达到80%，促进我省建筑节能与绿色建筑发展水平量质齐升，减少二氧化碳排放、持续节约能源资源。</t>
    </r>
  </si>
  <si>
    <t>一、《广东省绿色建筑条例》
第三十二条 县级以上人民政府应当安排资金重点用于支持以下绿色建筑发展工作：
（一）绿色建筑发展专项规划的编制；
（二）绿色建筑技术与产品的研发；
（三）绿色建筑示范项目建设与推广；
（四）绿色建筑标准制定以及开展绿色建筑相关工作经费
二、“十四五”建筑节能与绿色建筑发展规划
四、保障措施
（二）落实激励政策保障。
各级住房和城乡建设部门要加强与发展改革、财政、税务等部门沟通，争取落实财政资金、价格、税收等方面支持政策，对高星级绿色建筑、超低能耗建筑、零碳建筑、既有建筑节能改造项目、建筑可再生能源应用项目、绿色农房等给予政策扶持。会同有关部门推动绿色金融与绿色建筑协同发展，创新信贷等绿色金融产品，强化绿色保险支持。完善绿色建筑和绿色建材政府采购需求标准，在政府采购领域推广绿色建筑和绿色建材应用。探索大型建筑碳排放交易路径。
三、国家发展改革委关于印发《绿色生活创建行动总体方案》的通知 各级财政部门要对创建行动给予必要的资金保障。
《住房和城乡建设部国家发展改革委教育部工业和信息化部人民银行国管局银保监会关于印发绿色建筑创建行动方案的通知》
(二)加强财政金融支持。各地住房和城乡建设部门要加强与财政部门沟通，争取资金支持。各地要积极完善绿色金融支持绿色建筑的政策环境，推动绿色金融支持绿色建筑发展，用好国家绿色发展基金，鼓励采用政府和社会资本合作(PPP)等方式推进创建工作。</t>
  </si>
  <si>
    <t>促进区域协调发展</t>
  </si>
  <si>
    <t>住房和城乡建设</t>
  </si>
  <si>
    <t>城市体检与基础设施更新改造建设管理</t>
  </si>
  <si>
    <t xml:space="preserve"> 1.城市体检：申请省本级工作经费850万元，主要用于省层面在非样本地级城市及四会市开展体检有关工作，推进专项体检评估，编制省城市体检总报告，开展县城城市体检工作。
2.燃气管道老化更新改造专项资金： 一是省级审批权限630万元，主要用于开展城镇燃气安全评估，省级智慧燃气平台建设，燃气安全用气培训宣传教育、督查督导等，其中省级工作经费用于燃气安全用气培训宣传教育、督查督导、立法及课题研究等；二是转移支付2640万元；用于居民端安全隐患消除工作，如居民用户的橡胶软管替换成燃气专用金属软管、安全装置加装和居民共有部分管道消除隐患部分等；三是用于地下燃气管道普查及发现隐患的整治，市县行业主管部门组织对辖区燃气场站及餐饮用户等进行常态化安全隐患排查巡查，提升地市应急处置能力，包括应急演练、应急设施设备等物资的采购等。
3.城市地下市政基础设施建设专项资金：申请城市地下市政基础设施建设工作经费6000万元，其中省本级工作经费3000万元，主要用于省级层面完成城市地下市政基础设施普查、平台建设、隐患消除、更新改造4大任务。一是国家要求：住建部明确要求2025年前完成城市地下市政基础设施普查、平台建设、隐患消除、更新改造4大任务。二是存在问题：我省工作已严重滞后国家要求，目前全省21个城市中有15个市未完成普查，有14个市未完成平台建设，仍有隐患约8000个未消除，仍有地下管网1.2万公里未完成改造。三是省级用途：考虑该项工作国家考核任务重，涉及部门多，技术要求高，必须加强省级统筹，通过统一复制推广现有平台建设模式到市（县），统一开展普查和隐患排查技术指导，节省地市平台建设经费和普查、隐患治理时间成本，指导地市快速完成国家考核目标，建议保留省级经费，①编制地下市政基础设施普查技术指引及开展技术服务，指导地市加快完成普查；②部署省级地下市政基础设施综合管理信息平台复制、推广到地市，确保41个城市信息平台全覆盖；③开展地下市政基础设施隐患治理督导，加快消除排查出的隐患；④编制省级城市地下管网设施建设改造实施方案、制定城市地下管网设施建设改造计划以及省级统筹前期工作，统筹推进管网更新改造。四是地市用途：安排地市转移资金3000万元，用于粤东西北15个地市，每个地市约200万用于开展城市地下管网普查、隐患排查、城市地下管网建设更新改造方案编制以及项目前期工作等。</t>
  </si>
  <si>
    <t xml:space="preserve"> 1.城市体检：申请省本级工作经费850万元，主要用于省层面在非样本地级城市及四会市开展体检有关工作，推进专项体检评估，编制省城市体检总报告，开展县城城市体检工作。
2.燃气管道老化更新改造专项资金： 一是省级审批权限630万元，主要用于开展城镇燃气安全评估，省级智慧燃气平台建设，燃气安全用气培训宣传教育、督查督导等，其中省级工作经费用于燃气安全用气培训宣传教育、督查督导、立法及课题研究等；二是转移支付2640万元；用于居民端安全隐患消除工作，如居民用户的橡胶软管替换成燃气专用金属软管、安全装置加装和居民共有部分管道消除隐患部分等；三是用于地下燃气管道普查及发现隐患的整治，市县行业主管部门组织对辖区燃气场站及餐饮用户等进行常态化安全隐患排查巡查，提升地市应急处置能力，包括应急演练、应急设施设备等物资的采购等。
3.城市地下市政基础设施建设专项资金：申请城市地下市政基础设施建设工作经费6000万元，其中省本级工作经费3000万元，主要用于省级层面完成城市地下市政基础设施普查、平台建设、隐患消除、更新改造4大任务。一是国家要求：住建部明确要求2025年前完成城市地下市政基础设施普查、平台建设、隐患消除、更新改造4大任务。二是存在问题：我省工作已严重滞后国家要求，目前全省21个城市中有15个市未完成普查，有14个市未完成平台建设，仍有隐患约8000个未消除，仍有地下管网1.2万公里未完成改造。三是省级用途：考虑该项工作国家考核任务重，涉及部门多，技术要求高，必须加强省级统筹，通过统一复制推广现有平台建设模式到市（县），统一开展普查和隐患排查技术指导，节省地市平台建设经费和普查、隐患治理时间成本，指导地市快速完成国家考核目标，建议保留省级经费，①编制地下市政基础设施普查技术指引及开展技术服务，指导地市加快完成普查；②部署省级地下市政基础设施综合管理信息平台复制、推广到地市，确保41个城市信息平台全覆盖；③开展地下市政基础设施隐患治理督导，加快消除排查出的隐患；④编制省级城市地下管网设施建设改造实施方案、制定城市地下管网设施建设改造计划以及省级统筹前期工作，统筹推进管网更新改造。四是地市用途：安排地市转移资金3000万元，用于粤东西北15个地市，每个地市约201万用于开展城市地下管网普查、隐患排查、城市地下管网建设更新改造方案编制以及项目前期工作等。</t>
  </si>
  <si>
    <t>1.城市体检评估水平进一步提高，发现问题－整改问题－巩固提升的全过程闭环管控工作机制进一步强化，城市建设管理问题进一步得到解决，县城城市体检试点成效明显。 
2.2025年计划消除100万户居民端隐患，降低燃气用户端事故风险；通过奖补加快推动13个地市开展地下燃气管道普查及隐患整治工作，15个地市需对辖区内的燃气场站安全隐患排查1次以上，按照1%的比例对辖区内燃气管道进行抽样检测检验，以及对餐饮用户等进行常态化安全隐患排查巡查，从而进一步巩固全省城镇燃气安全排查整治成效，提升全省城镇燃气安全水平。
3.城市体检评估水平进一步提高，发现问题－整改问题－巩固提升的全过程闭环管控工作机制进一步强化，城市建设管理问题进一步得到解决，县城城市体检试点成效明显。 
4.2025年计划消除100万户居民端隐患，降低燃气用户端事故风险；通过奖补加快推动13个地市开展地下燃气管道普查及隐患整治工作，15个地市需对辖区内的燃气场站安全隐患排查1次以上，按照1%的比例对辖区内燃气管道进行抽样检测检验，以及对餐饮用户等进行常态化安全隐患排查巡查，从而进一步巩固全省城镇燃气安全排查整治成效，提升全省城镇燃气安全水平。
5.对照国家考核任务，省级推进完成城市地下市政基础设施普查、平台建设、隐患消除、更新改造4个任务，地下市政基础设施隐患明显减少，加快地下市政基础设施项目建设和更新改造，地下市政基础设施建设效率和服务水平明显提高。 推动15个地市加快完成地下管网普查及隐患排查，加快开展地下管网更新改造，提升城市安全韧性。</t>
  </si>
  <si>
    <t>城市体检设立理由：1.贯彻落实习近平总书记关于开展城市体检评估的重要指示批示精神及住房城乡建设部《关于全面开展城市体检工作的指导意见》有关规定。
佐证及保留省级审批权限的项目支撑文件：1.住房城乡建设部《关于全面开展城市体检工作的指导意见》;2.《广东省城镇居住社区人居环境品质提升工作领导小组办公室关于开展2024年城市体检工作的通知》；3.《中共广东省委办公厅 广东省人民政府办公厅关于在城乡建设中加强历史文化保护传承的若干措施》。
燃气、地下市政设立理由：1.推进城市燃气管道等老化更新改造，是党中央、国务院部署的重要任务。习近平总书记深刻指出，“城市管道包括燃气管道老化更新改造是件重要工程，事关发展与安全，要马上规划部署开展更新改造工作”。李强总理要求全面排查城镇燃气安全风险隐患，既查设施设备环境“硬伤”，更补人为因素“软肋”；
2.省委、省政府高度重视城市燃气管道等老化更新改造工作，省委常委会召开会议，就进一步做好全省安全生产特别是燃气安全工作进行专题研究部署，坤明书记专门做出批示要求，伟中省长在全省安全生产会议上明确要求各地要加快对2000年前建成的燃气管道等进行更新改造；
3.《国务院办公厅关于印发城市燃气管道等老化更新改造实施方案（2022-2025年）的通知》（国办发〔2022〕22号）；                                                    
4.《住房和城乡建设部办公厅 国家发展改革委办公厅关于印发城市燃气管道老化评估工作指南的通知》（建办城函〔2022〕225号）；                                                                                                                                        5.《全国城镇燃气安全专项整治工作方案》（安委〔2023〕3号）；                                          
6.《广东省人民政府办公厅关于印发广东省城市燃气管道等老化更新改造实施工作方案（2022-2025 年）的通知》（粤府办〔2022〕42号）；                                                                                                                            7.广东省住房和城乡建设厅 广东省发展改革委转发住房城乡建设部办公厅 国家发展改革委办公厅关于扎实推进城市燃气管道等老化更新改造工作的通知（粤建城函〔2023〕801号）；                                                                                                                               8.《广东省城镇燃气安全专项整治工作专班办公室关于印发广东省深入推进城市燃气管道“带病运行”专项治理工作方案的通知》。  
9.2020年12月底，住房和城乡建设部印发《关于加强城市地下市政基础设施建设的指导意见》（建城〔2020〕111号），要求在2023年底前，基本完成城市地下市政基础设施普查，摸清底数，掌握存在的隐患风险点并限期消除，地级及以上城市建立和完善综合管理信息平台。到2025年底前，基本实现综合管理信息平台全覆盖，健全建设协调机制，提高建设效率，降低安全隐患及安全事故，提升城市安全韧性。 
10.住房和城乡建设部、国家发展改革委联合印发《“十四五”全国城市基础设施建设规划》（建城〔2022〕57号），要求“推进城市供水、雨水、污水、燃气等地下管网建设，消除管网空白区；加快改造老旧城市地下管网，提升设施服务效能和安全水平”。
11.国务院办公厅印发《城市燃气管道等老化更新改造实施方案（2022—2025年）》（国办发〔2022〕22号），明确“适度超前开展城市燃气、供水、排水、供热等地下管道老化更新改造，提升城市安全韧性”。
12.省委办公厅、省政府办公厅印发《广东高质量发展2024年重点工作方案》，提出“实施城市更新行动，加强地下管网等城市基础设施建设”。
13.2021年5月，经省政府同意，广东省住房和城乡建设厅关于印发《广东省加强城市地下市政基础设施建设工作方案》的通知（粤建城〔2021〕71号）中要求，到2023年11月，基本完成城市地下市政基础设施普查，全面摸清底数，年底前建立城市地下市政基础设施隐患风险点台账并制定整治计划、限期消除，各地级以上市建立和完善综合管理信息平台。到2025年底前，基本实现地级以上市综合管理信息平台全覆盖，形成顺畅、高效的城市地下市政基础设施建设协调工作机制，城市地下市政基础设施建设效率明显提高，安全隐患及事故明显减少，城市安全韧性显著提升。</t>
  </si>
  <si>
    <t>保障性安居工程补助</t>
  </si>
  <si>
    <t xml:space="preserve">  1.下达给20个地市（深圳除外）及所辖市县，加强对城镇保障性安居工程的补贴和奖励支持，统筹用于纳入国家、省城镇棚改、公租房、保障性租赁住房、保障性住房、租赁补贴等相关支出，改善住房困难家庭的居住条件，满足其居住需求。
  2. 加强对全省城市危旧房的安全管理，鼓励支持对全省初判存在安全隐患的疑似危险住宅开展专业鉴定；鼓励各地积极探索符合本地实际的整治措施，因地制宜采取分类处置措施。精准消除城市危旧房各类安全隐患，改善困难群众居住条件，鼓励支持地市开展相关工作，对沿海经济带东西两翼和北部生态发展区和肇庆、江门、惠州15个地级市按比例给予相应的项目补助。
  3.进一步加强对全省既有经营性自建房的安全管理，鼓励支持对全省初判存在安全隐患的经营性自建房开展专业鉴定，建立整治台账；鼓励各地积极探索符合本地实际的整治措施，因地制宜采取分类处置措施。重点对建筑层数高、建造年代久远等容易导致群死群伤事故的房屋建筑开展筛查，督促属地及时组织开展整治。要求各地加强房屋安全鉴定机构和从业人员管理，依法打击出具虚假报告等行为，及时消除经营性自建房安全隐患。为保障自建房安全专项整治工作有效推进，鼓励支持地市开展相关工作，对沿海经济带东西两翼和北部生态发展区和肇庆、江门、惠州15个地级市按比例给予相应的项目补助。
  4.省级工作经费：主要用于省本级开展保障性安居工程、危旧房改造与自建房排查鉴定等相关工作。安排省级专项资金用于我省“数字住建”提质增效项目（一期）重点信息化建设。</t>
  </si>
  <si>
    <t xml:space="preserve">  1.下达给20个地市（深圳除外）及所辖市县，加强对城镇保障性安居工程的补贴和奖励支持，统筹用于纳入国家、省城镇棚改、公租房、保障性租赁住房、保障性住房、租赁补贴等相关支出，改善住房困难家庭的居住条件，满足其居住需求。
  2. 加强对全省城市危旧房的安全管理，鼓励支持对全省初判存在安全隐患的疑似危险住宅开展专业鉴定；鼓励各地积极探索符合本地实际的整治措施，因地制宜采取分类处置措施。精准消除城市危旧房各类安全隐患，改善困难群众居住条件，鼓励支持地市开展相关工作，对沿海经济带东西两翼和北部生态发展区和肇庆、江门、惠州15个地级市按比例给予相应的项目补助。
  3.进一步加强对全省既有经营性自建房的安全管理，鼓励支持对全省初判存在安全隐患的经营性自建房开展专业鉴定，建立整治台账；鼓励各地积极探索符合本地实际的整治措施，因地制宜采取分类处置措施。重点对建筑层数高、建造年代久远等容易导致群死群伤事故的房屋建筑开展筛查，督促属地及时组织开展整治。要求各地加强房屋安全鉴定机构和从业人员管理，依法打击出具虚假报告等行为，及时消除经营性自建房安全隐患。为保障自建房安全专项整治工作有效推进，鼓励支持地市开展相关工作，对沿海经济带东西两翼和北部生态发展区和肇庆、江门、惠州15个地级市按比例给予相应的项目补助。
  5.省级工作经费：主要用于省本级开展保障性安居工程、危旧房改造与自建房排查鉴定等相关工作。安排省级专项资金用于我省“数字住建”提质增效项目（一期）重点信息化建设。</t>
  </si>
  <si>
    <t xml:space="preserve"> 1.统筹用于配售型保障性住房、保障性租赁住房、公租房、租赁补贴、棚户区改造、城市危旧房改造等相关支出，确保2025年完成100%的配售型保障性住房、保障性租赁住房、公租房、城市危旧房改造等开工建设计划，完成100%的租赁补贴发放，保障性安居工程居民满意度≥80%等，支持符合条件的城镇居民保障其基本居住需求，改善其居住条件。
   3.督促汕头、韶关等15个地级市加强既有经营性自建房的安全管理，对初判存在安全隐患的经营性自建房开展专业鉴定，并在住房和城乡建设部城乡自建房安全专项整治信息归集平台建立整治台账。鼓励各地积极探索符合本地实际的整治措施，因地制宜采取分类处置措施；要求各地加强房屋安全鉴定机构和从业人员管理，依法打击出具虚假报告等行为，及时消除经营性自建房安全隐患，切实维护人民群众生命财产安全。
  3.省本级针对保障性安居工程、城市危旧房改造与自建房排查鉴定等开展调研督查、课题研究等相关工作。</t>
  </si>
  <si>
    <t>住房保障
1.《国务院关于规划建设保障性住房的指导意见》（国发〔2023〕14号）；
2.《国务院办公厅关于加快发展保障性租赁住房的意见》（国办发〔2021〕22号）；
3.《广东省人民政府办公厅关于加快发展保障性租赁住房的实施意见》（粤府办〔2021〕39号）；
4.《财政部 住房城乡建设部关于印发＜中央财政城镇保障性安居工程补助资金管理办法＞的通知》（财综〔2024〕15号）。
自建房：
1.《国务院办公厅关于印发全国自建房安全专项整治工作方案的通知》（国办发明电〔2022〕10号）
2.《住建部等15部门关于加强经营性自建房安全管理的通知》（建村〔2023〕18号）
3.《广东省自建房安全专项整治工作实施方案》（粤府办明电〔2022〕13号）</t>
  </si>
  <si>
    <t>城乡社区设施补短板与历史文化保护</t>
  </si>
  <si>
    <t xml:space="preserve">  1.转移支付经费：一是用于历史文化资源数据信息采集。二是支持云浮、韶关、梅州、清远等地的华南研学基地建设。三是支持欠发达地区历史文化名城名镇名村等保护规划编制，历史文化街区风貌品质提升，历史建筑修缮、安全排查及测绘建档，历史文化名城体检评估等。四是支持中央红色交通线等沿线革命遗存修缮。五是支持欠发达地区社区体育公园等设施补短板项目。
  2.省级工作经费：一是用于省本级组织课题研究、调研检查、技术指导、会议培训、宣传、监督和绩效评估等工作经费；二是用于省直管广东省城乡历史文化保护传承体系规划纲要研究项目；三是用于省直管广东省城乡历史文化保护传承体系综合管理平台软件开发及第三方服务项目；四是用于省直管广东省城乡历史文化保护传承体系综合管理平台数据采集及汇集治理服务项目；五是用于全省重点项目日常巡查及评估项目。</t>
  </si>
  <si>
    <t xml:space="preserve">  1.转移支付经费：一是用于历史文化资源数据信息采集。二是支持云浮、韶关、梅州、清远等地的华南研学基地建设。三是支持欠发达地区历史文化名城名镇名村等保护规划编制，历史文化街区风貌品质提升，历史建筑修缮、安全排查及测绘建档，历史文化名城体检评估等。四是支持中央红色交通线等沿线革命遗存修缮。五是支持欠发达地区社区体育公园等设施补短板项目。
  3.省级工作经费：一是用于省本级组织课题研究、调研检查、技术指导、会议培训、宣传、监督和绩效评估等工作经费；二是用于省直管广东省城乡历史文化保护传承体系规划纲要研究项目；三是用于省直管广东省城乡历史文化保护传承体系综合管理平台软件开发及第三方服务项目；四是用于省直管广东省城乡历史文化保护传承体系综合管理平台数据采集及汇集治理服务项目；五是用于全省重点项目日常巡查及评估项目。</t>
  </si>
  <si>
    <t xml:space="preserve">  充分发挥省级专项资金撬动示范作用，通过重点补助历史文化名城、名镇、名村和街区人居环境改善与历史风貌提升项目及历史文化资源排查、历史建筑测绘建档、加固修缮及活化利用项目，使城乡历史文脉、历史文化资源得到保护与传承。通过支持我省欠发达地区建设社区体育公园，提高体育设施覆盖率、公共服务水平，实现加强构建宜居舒适生活环境，提升城乡社区空间品质。</t>
  </si>
  <si>
    <t>设立理由：落实国家有关政策文件要求，提升我省历史文化保护利用水平，扎实补齐社区设施短板。
设立佐证：1.《中共中央办公厅国务院办公厅关于在城乡建设中加强历史文化保护传承的意见》（2021年）；2.《国务院办公厅关于加强全民健身场地设施建设发展群众体育的意见》（国办发〔2020〕36号）；3.《中共中央办公厅国务院办公厅关于在城乡建设中加强历史文化保护传承的意见》（2021年）。
保留省级审批权限的项目支撑文件：1.《中共广东省委办公厅 广东省人民政府办公厅关于在城乡建设中加强历史文化保护传承的若干措施》规定，各级要开展历史文化资源日常巡查，利用数字化手段开展保护利用；2.广东省政务服务数据管理局关于省城乡历史文化保护传承体系综合管理平台开发和运营服务（2022年）项目立项方案的批复函。</t>
  </si>
  <si>
    <t>城镇老旧小区改造</t>
  </si>
  <si>
    <t xml:space="preserve">  1.对申报城镇老旧小区改造计划任务的城市中，沿海经济带东西两翼和北部生态发展区和江门、肇庆、惠州15个地级市进行补助。主要用于小区内水电路气等配套基础设施和公共服务设施建设改造，小区内房屋公共区域修缮、建筑节能改造。                          
  2.省级工作经费：主要用于省本级开展城镇老旧小区改造相关工作，开展相关课题研究。</t>
  </si>
  <si>
    <t xml:space="preserve">  1.对申报城镇老旧小区改造计划任务的城市中，沿海经济带东西两翼和北部生态发展区和江门、肇庆、惠州15个地级市进行补助。主要用于小区内水电路气等配套基础设施和公共服务设施建设改造，小区内房屋公共区域修缮、建筑节能改造。                          
  3.省级工作经费：主要用于省本级开展城镇老旧小区改造相关工作，开展相关课题研究。</t>
  </si>
  <si>
    <t xml:space="preserve">  通过开展城镇老旧小区改造项目，改造一批雨污管网、停车场、充电桩、电梯等设施，实现小区美化、亮化、绿化等目标，解决部分群众的“急难愁盼”问题，改善不少于9万户老旧小区居民居住环境。</t>
  </si>
  <si>
    <t>城中村改造补助资金</t>
  </si>
  <si>
    <t>1.补助广州、深圳、珠海、佛山、惠州、中山、东莞市开展城中村改造工作。主要用于支持符合条件的城中村改造项目征收补偿、安置住房建设(购买)、安置住房小区直接相关的配套基础设施建设，以及完善水电路气等配套基础设施、提升房屋安全和消防安全等整治提升等支出。
2.省级工作经费：主要用于省本级开展城中村改造相关工作，开展相关课题研究。</t>
  </si>
  <si>
    <t>1.补助广州、深圳、珠海、佛山、惠州、中山、东莞市开展城中村改造工作。主要用于支持符合条件的城中村改造项目征收补偿、安置住房建设(购买)、安置住房小区直接相关的配套基础设施建设，以及完善水电路气等配套基础设施、提升房屋安全和消防安全等整治提升等支出。
3.省级工作经费：主要用于省本级开展城中村改造相关工作，开展相关课题研究。</t>
  </si>
  <si>
    <t>通过推进城中村改造项目，改善城中村房屋消防安全隐患多、配套设施落后、环境脏乱差、社会治理难等现状突出问题。</t>
  </si>
  <si>
    <t>设立理由：2023年4月、7月，中央政治局召开会议研究超大特大城市城中村改造工作。同年10月，中央金融工作会议作出加快推进保障性住房建设、城中村改造、“平急两用”公共基础设施建设“三大工程”的重大决策部署，强调推动城中村改造在城市存量发展时期对于改善民生、扩大内需、推动城市高质量发展的重要意义。国务院办公厅印发《关于在超大特大城市积极稳步推进城中村改造的指导意见》（国办发〔2023〕25号，以下简称《指导意见》），部署超大特大城市人民政府推动城中村改造工作，有效消除各类安全风险隐患，推动城市高质量发展，并明确要求多渠道筹措改造资金，加强资金支持。
财政部、住房城乡建设部印发《中央财政城镇保障性安居工程专项资金管理办法》（财综〔2024〕15号），明确将城中村改造纳入专项资金支持范围，并将地方财政筹措配套资金，加强经费保障作为重要绩效考核指标。
佐证文件：1.国务院办公厅印发《关于在超大特大城市积极稳步推进城中村改造的指导意见》（国办发〔2023〕25号）；2.财政部、住房城乡建设部印发《中央财政城镇保障性安居工程专项资金管理办法》（财综〔2024〕15号）</t>
  </si>
  <si>
    <t>城市道路桥梁
安全隐患排查整治</t>
  </si>
  <si>
    <t>1.省本级工作经费：该方向申请总额为500万元。
2.省级项目经费：该方向申请总额2100万元。排查城市道路、桥梁、隧道、边坡风险隐患形成道路安全隐患更新改造项目库1000万元，展城市道路塌陷隐患整治400万元、开展隧道隐患整治400万元、开展边坡隐患整治300万元。
2.转移支付经费：该方向申请总额为2400万元，测算标准如下：用于支持粤东西北地区深入开展道路风险隐患拉网式排查和系统性整治，根据粤东西北地区实际上报的道路、桥梁、隧道、边坡数量及密度，按比例分配资金；开展城市桥梁隐患整治2400万元，粤东西北地区D级、E级桥梁共48座，每座补贴50万元；开结合前期道路、桥梁、隧道、边坡排查情况，优先分配资金整治风险隐患大、人流密度大的隐患点。</t>
  </si>
  <si>
    <t>1.省本级工作经费：该方向申请总额为500万元。
2.省级项目经费：该方向申请总额2100万元。排查城市道路、桥梁、隧道、边坡风险隐患形成道路安全隐患更新改造项目库1000万元，展城市道路塌陷隐患整治400万元、开展隧道隐患整治400万元、开展边坡隐患整治300万元。
2.转移支付经费：该方向申请总额为2400万元，测算标准如下：用于支持粤东西北地区深入开展道路风险隐患拉网式排查和系统性整治，根据粤东西北地区实际上报的道路、桥梁、隧道、边坡数量及密度，按比例分配资金；开展城市桥梁隐患整治2400万元，粤东西北地区D级、E级桥梁共48座，每座补贴51万元；开结合前期道路、桥梁、隧道、边坡排查情况，优先分配资金整治风险隐患大、人流密度大的隐患点。</t>
  </si>
  <si>
    <t>指导各地级以上市道路桥梁主管部门进一步加强我省城市道路桥梁安全管理，推进城市道路桥梁高质量发展。</t>
  </si>
  <si>
    <t>一、设立依据
1.2024年5月，梅大高速茶阳路段塌方灾害发生后，习近平总书记高度重视并作出重要指示，强调要要坚持底线思维，压实工作责任，加强监测预警，完善应急预案，及时排查处置重点地区和关键领域风险隐患，确保人民群众生命财产安全和社会大局稳定。
2.2024年5月，中共中央政治局委员、国务院副总理张国清在指导梅大高速茶阳路段塌方灾害应急处置工作时强调要全面排查高速公路、铁路沿线、景区设施等因长时间强降雨引发的风险隐患，加强砂土路基、边坡护坡、桥梁隧道等高风险点位巡查和动态监测，突出抓好涉险路段和设施除险加固，切实把问题解决在成灾之前。
3.2024年5月，省委书记黄坤明在梅大高速塌方路段抢险现场指出，要加强地质灾害隐患排查，尽快对全省道路安全开展拉网式排查，着眼疏通排水夯实路基，紧盯填方软基路段、边坡护坡等重点部位开展全方位排查，进一步强化巡查管护，分步骤有重点补短板、强弱项，从根本上筑牢交通安全根基。
4.2024年5月，广东省委副书记、省长王伟中在梅大高速茶阳路段塌方灾害应急处置工作中指出，要抓紧开展灾害调查，举一反三，全省各地特别是持续强降雨地市要以“时时放心不下”的责任感，加强对铁路、公路、国省道等路基路况边坡全面巡查，及时发现问题，及时发布警示，切实保障出行安全。
5.2024年1月，广东省委副书记、省长王伟中在广东省第十四届人民代表大会第二次会议上作政府工作报告提出，要统筹高质量发展和高水平安全，全面开展安全生产治本攻坚三年行动，加强道路交通等安全隐患排查整治，并将改造农村公路危旧桥梁列入2024年省十件民生实事。
6.2023年12月，全国住房和城乡建设工作会议上提出，积极推进城市更新，深入推进城市生命线安全工程建设，开展房屋市政工程等领域安全生产治本攻坚三年行动。
7.2023年12月，省委经济工作会议提出，要统筹推进高质量发展和高水平安全，加快构建新安全格局，全力防范化解重点领域风险，全面提升维护公共安全效能。
8.《中共广东省委办公厅广东省人民政府办公厅关于印发&lt;广东省自然灾害防治能力建设行动方案&gt;的通知》（粤办发〔2019〕 27号）提出“指导各地区开展城市桥梁安全风险评估和排查，制定城市桥梁加固改造计划，实施城市桥梁加固改造工程”的重点任务。
二、申报理由
1.城市道路塌陷风险大。据不完全统计，我省每年平均发生地陷事件约367起，呈现多发性、严重性、突发性、群发性和人为性等特点。
2.城市桥梁隐患问题突出。根据地市上报，2020年全省存在安全隐患城市桥梁共59座，2021年底已全部完成整治；2022年再次调研城市隐患桥梁情况时，各地市上报存在安全隐患城市桥梁共173座，数量大幅增加，约为2020年的3倍，特别是其中存在13座E级桥或不合格级桥，社会影响大，安全风险高。全省城市老旧桥梁日益增多，老旧桥梁占比达22.5%，预计已超2000座，城市老旧桥梁维护管养压力将逐渐增大。
3.城市边坡管理不完善。部分城市边坡管养主体不明确，缺乏定期维护和检查，技术状况掌握不及时，病害修补处置不到位，城市边坡隐患问题凸显。
4.城市隧道管养不规范。部分城市隧道基础档案资料不完善，巡查检测频率不满足规范要求，城市隧道隐患发现不及时,不能针对性地进行养护维修。</t>
  </si>
  <si>
    <t xml:space="preserve"> 建设工程消防设计审查验收违法违规治理</t>
  </si>
  <si>
    <t>一是用于省本级统筹专项排查整治工作，成立工作专班，组织专题研究、政策宣贯、监督检查、培训会议等工作经费（45万）；二是用于广东省建设工程消防设计审查验收专项治理工作政策研究项目（100万）；三是用于省直管广东省违法违规建设工程数据库开发及第三方服务项目（100万）；四是用于全省建设工程消防设计审查验收专项治理督导及抽查项目（100万）；五是用于广东省建设工程消防设计审查验收专项治理工作验收项目（100万）。六是转移支付经费（4055万）：用于补贴粤东西北及惠州、江门、肇庆共15个地市开展对已建、在建各类建设工程的消防设计审查验收手续办理情况排查、整改工作。</t>
  </si>
  <si>
    <t>一是用于省本级统筹专项排查整治工作，成立工作专班，组织专题研究、政策宣贯、监督检查、培训会议等工作经费（45万）；二是用于广东省建设工程消防设计审查验收专项治理工作政策研究项目（100万）；三是用于省直管广东省违法违规建设工程数据库开发及第三方服务项目（100万）；四是用于全省建设工程消防设计审查验收专项治理督导及抽查项目（100万）；五是用于广东省建设工程消防设计审查验收专项治理工作验收项目（100万）。六是转移支付经费（4055万）：用于补贴粤东西北及惠州、江门、肇庆共16个地市开展对已建、在建各类建设工程的消防设计审查验收手续办理情况排查、整改工作。</t>
  </si>
  <si>
    <t>4.全面排查摸清已建、在建各类建设工程的消防设计审查验收手续办理情况，并在违法违规建设工程数据库建立整治台账，严格落实排查、整改、督办、销号工作机制。推进行业监管部门监督指导本行业本系统建设单位依法履行建设工程消防审验程序，压紧压实行业部门建设工程消防安全责任，以及相关建设单位工程质量首要责任和参建各方主体责任，构建齐抓共管新格局。</t>
  </si>
  <si>
    <t>1、《广东省安全生产委员会办公室转发国务院安委会办公室关于印发&lt;安全生产治本攻坚三年行动方案（2024-2026年）&gt;子方案的通知》中明确指出“2024年会同有关部门开展建设工程消防设计审查验收违法违规治理，细化消防审验手续不全或缺失、消防审验技术服务造假、工程建设中违规进场不合格防火材料和设施设备等违法违规行为的排查整治要求和时间安排”。
2、《广东省安全生产委员会关于印发&lt;广东省安全生产治本攻坚三年行动实施方案（2024-2026年）&gt;的通知》中明确指出“组织开展建设工程消防设计审查验收违法违规专项治理”。
3、《广东省消防安全委员会办公室关于印发&lt;广东省消防安全治本攻坚三年行动实施方案（2024-2026年）&gt;的通知》中明确指出“住房城乡建设部门要联合相关部门开展建设工程消防设计审查验收违法违规专项治理”。
4、《广东省安全生产委员会办公室关于印发&lt;广东省安全生产治本攻坚三年行动实施方案（2024-2026年）&gt;子方案的通知》中明确指出“建立跨部门建设工程消防设计审查验收违法违规治理协作机制，2024年会同有关部门开展建设工程消防设计审查验收违法违规治理，对消防审验手续不全或缺失、消防审验技术服务造假、工程建设中使用不合格防火材料和设施设备等违法违规行为的排查整治要求进行细化”。
5、《广东省住房和城乡建设厅关于印发&lt;广东省住房城乡建设系统消防安全治本攻坚三年行动实施方案（2024-2026年）&gt;的通知》中明确指出“建立跨部门建设工程消防设计审查验收违法违规治理协作机制，分类开展建设工程消防设计审查验收违法违规排查整治会同有关部门分行业全面排查各类建设工程的消防设计审查验收手续办理情况，建立违法违规建设工程数据库，分类明确整改要求，建立健全排查、整改、督办、销号工作机制”。</t>
  </si>
  <si>
    <t>农村削坡建房风险点排查整治</t>
  </si>
  <si>
    <t xml:space="preserve">  1.在上一轮农村削坡建房风险点排查整治的基础上，继续开展现有风险点排查整治工作中。经初步摸查，全省仍有农村削坡建房风险点约11万户。
  2.补助资金主要用于补助2025年广州、惠州、东莞、江门、肇庆、阳江、湛江、茂名及北部生态发展区11个地市开展农村削坡建房风险点排查整治工作；补助广州、珠海、汕头、惠州、东莞、中山、江门、肇庆、阳江、湛江、茂名及北部生态发展区15个地市2024年已经完成的农村削坡建房风险点排查整治工作；补助全省削坡建房风险点排查认定工作（约11万户）。</t>
  </si>
  <si>
    <t xml:space="preserve">  1.在上一轮农村削坡建房风险点排查整治的基础上，继续开展现有风险点排查整治工作中。经初步摸查，全省仍有农村削坡建房风险点约11万户。
  2.补助资金主要用于补助2025年广州、惠州、东莞、江门、肇庆、阳江、湛江、茂名及北部生态发展区11个地市开展农村削坡建房风险点排查整治工作；补助广州、珠海、汕头、惠州、东莞、中山、江门、肇庆、阳江、湛江、茂名及北部生态发展区15个地市2024年已经完成的农村削坡建房风险点排查整治工作；补助全省削坡建房风险点排查认定工作（约12万户）。</t>
  </si>
  <si>
    <t xml:space="preserve">  2025年完成全省约4.3万户农村削坡建房风险点综合整治工作，完成广州、惠州、东莞、中山、江门、肇庆、阳江、湛江、茂名及北部生态发展区11个地市约4.3万户风险点整治。</t>
  </si>
  <si>
    <t>《广东省人民政府办公厅关于印发广东省地质灾害综合防治能力提升三年行动方案（2023-2025年）的通知》（粤办函〔2023〕43号）明确，省住房城乡建设厅牵头开展农村削坡建房风险点整治工作，省财政资金安排由省住房城乡建设厅联合省财政厅研究属于省级事权的综合防治资金并按程序报批。2023年5月，我厅印发《广东省住房和城乡建设厅关于开展农村削坡建房风险点专项调查工作的通知》，对全省农村削坡建房风险点情况开展专项调查，全省仍有约11万户农村削坡建房风险点未纳入整治台账。2025年，拟申请专项资金对广州、韶关、河源、梅州、惠州、东莞、江门、肇庆、阳江、湛江、茂名、肇庆、清远、云浮11个地市约4.3万户未整治完成的农村削坡建房风险点排查整治工作进行补助。拟申请专项资金补贴2024年广州、珠海、汕头、惠州、东莞、中山、江门、肇庆、阳江、湛江、茂名及北部生态发展区15个地市约0.6万户已整治完成的农村削坡建房风险点。</t>
  </si>
  <si>
    <t>绿美广东县镇绿化专项</t>
  </si>
  <si>
    <t>根据广东省2024年第1号总林长令要求，要加快推进全省县镇村绿化美化。省住房城乡建设厅为落实省委省政府绿美广东生态建设和“百千万工程”工作部署，同步推进广东省园林城市、城镇创建工作，拟对20个县（县级市、区）、100个镇进行奖补，其中20个县从除广州、深圳、东莞、中山外的17个市选取，每个县平均奖补600万元，每个镇奖补375万元，视完成情况适当调整。主要奖补种树增绿、综合公园建设、道路绿化美化、亲水岸线绿化美化、门户绿化建设、口袋公园建设、社区公园建设、小微湿地公园建设、古树名木保护提升、“国球”进公园、公园适儿化适老化改造等工作。</t>
  </si>
  <si>
    <t>根据广东省2024年第1号总林长令要求，要加快推进全省县镇村绿化美化。省住房城乡建设厅为落实省委省政府绿美广东生态建设和“百千万工程”工作部署，同步推进广东省园林城市、城镇创建工作，拟对20个县（县级市、区）、100个镇进行奖补，其中20个县从除广州、深圳、东莞、中山外的17个市选取，每个县平均奖补600万元，每个镇奖补376万元，视完成情况适当调整。主要奖补种树增绿、综合公园建设、道路绿化美化、亲水岸线绿化美化、门户绿化建设、口袋公园建设、社区公园建设、小微湿地公园建设、古树名木保护提升、“国球”进公园、公园适儿化适老化改造等工作。</t>
  </si>
  <si>
    <t>充分发挥省级专项资金撬动示范作用，通过对“百千万工程”中符合条件的典型县、镇补贴，带动全省城镇绿化美化工作，加快推进省园林城市、城镇创建，推动城市园林绿化提质增量，满足人民群众日益增长的美好生活环境需要。</t>
  </si>
  <si>
    <t>《关于加速推进绿美广东生态建设的令（2024年第1号总林长令）》
《中共广东省委办公厅、广东省人民政府办公厅关于印发&lt;绿美广东生态建设2024年重点工作实施方案&gt;的通知》</t>
  </si>
  <si>
    <t>合计</t>
  </si>
  <si>
    <t>2025年省级财政专项资金目录清单与绩效目标</t>
  </si>
  <si>
    <t>专项资金名称（战略领域）</t>
  </si>
  <si>
    <t>资金额度</t>
  </si>
  <si>
    <t>绿美广东生态建设重点任务保障专项资金</t>
  </si>
  <si>
    <t>1.2025年，县级城市黑臭水体消除比例达到90%；
2.2025年，城市公共供水管网漏损率控制在9%以内；
3.2025年，城市排水设施巡查、维护、隐患排查工作有效落实；
4.2025年，城市污水处理厂进水生化需氧量(BOD)浓度高于100毫克/升的规模占比达到90%或较2022年提高5个百分点，污水集中收集率达70%以上；
5.2025年，城市水环境治理有效改善，群众满意度≥90%。</t>
  </si>
  <si>
    <r>
      <rPr>
        <b/>
        <sz val="11"/>
        <rFont val="仿宋_GB2312"/>
        <charset val="134"/>
      </rPr>
      <t xml:space="preserve">（一）转移支付
</t>
    </r>
    <r>
      <rPr>
        <sz val="11"/>
        <rFont val="仿宋_GB2312"/>
        <charset val="134"/>
      </rPr>
      <t>1.推动各地贯彻落实习近平总书记给上海市虹口区嘉兴路街道垃圾分类志愿者重要回信精神、全国垃圾分类现场会精神以及坤明书记2023年5月24日召开省委常委会关于垃圾分类“因地制宜、分类施策、突出重点、全链条推进”的指示要求，加强工作统筹谋划和部署落实，提升基础能力。
2.根据《广东省城市生活垃圾分类提档增效三年行动方案（2023-2025年）》要求，奖补粤东西北及惠州、江门、肇庆15个市生活垃圾分类提档增效工作。
3.对粤东西北及惠州、江门、肇庆15个市城市生活垃圾分类工作强基扩面、提质增效，补齐前端分类宣传动员、投放环节发动督导和投放设施设备新增改建、终端分类收运、末端厨余垃圾处理设施运营等重要环节工作补短板进行奖补。
4.奖补粤东西北及惠州、江门、肇庆15个市（县城）填埋场项目城市生活垃圾无害化处理设施运营管理工作（包括生活垃圾处理设施整治和运营以及配套设施建设完善、升级改造等）。
5.奖补粤东西北及惠州、江门、肇庆15个市完成中央环境保护督查整改清单事项，包括在役填埋场问题整改，消除填埋场渗沥液积存量、开展填埋场地下水水质超标整治等相关工作。
6.根据《广东省加快构建废弃物循环利用体系行动方案》《广东省建筑垃圾治理及资源化利用三年行动方案（2023-2025年）》等政策文件要求，奖补粤东西北及惠州、江门、肇庆15个城市加快建筑垃圾利用和处置设施建设，在完成至少建成1个消纳场和资源化利用厂的任务基础上，结合本市建筑垃圾污染防治工作规划，统筹推进县区建筑垃圾消纳场和装修垃圾资源化利用项目建设，进一步提升建筑垃圾综合利用水平。
7.奖补粤东西北及惠州、江门、肇庆15个市推进建筑垃圾信息化平台建设，建立健全建筑垃圾全过程联单管理制度。
8.奖补粤东西北及惠州、江门、肇庆15个市开展存量建筑垃圾整治，包括违规堆放点整治、周边环境污染治理、处置设施问题整改等相关工作。
9.奖补粤东西北及惠州、江门、肇庆15个市推进建筑垃圾减量化、资源化相关工作，培育一批建筑垃圾减量化、资源化利用示范项目。</t>
    </r>
    <r>
      <rPr>
        <b/>
        <sz val="11"/>
        <rFont val="仿宋_GB2312"/>
        <charset val="134"/>
      </rPr>
      <t xml:space="preserve">
（二）省本级
</t>
    </r>
    <r>
      <rPr>
        <sz val="11"/>
        <rFont val="仿宋_GB2312"/>
        <charset val="134"/>
      </rPr>
      <t>1.省本级工作经费:99万元，主要用于完善生活垃圾分类及处理相关课题研究，开展全省生活垃圾分类专项评估、全省生活垃圾处理设施运营指导及无害化等级评价工作，建筑垃圾相关课题研究，开展全省建筑垃圾第三方全流程排查整治指导，加强相关法规政策的宣贯培训等。
2.信息化项目：180万元，用于省城市基础设施生命线安全工程监测平台软件开发首款。</t>
    </r>
  </si>
  <si>
    <t>1.各地级以上市城区厨余垃圾分类率较2024年有所提升，所有地级以上城市生活垃圾分类工作成效达到二档以上，城市生活垃圾回收利用率达到35%以上。
2.2025年，全省城市生活垃圾无害化处理率达到99%以上。
3.2025年，完成中央和省环保督察反馈问题整改，补齐渗沥液处置短板，加快推进焚烧处理设施建设及部分填埋场地下水超标整治并取得阶段性成效。
4.2025年底前，每个县（市、区）至少建成1个以上再生资源分拣中心。
5.2025年，珠三角地区各地级以上市建筑垃圾综合利用率达70%，粤东西北地区各地级以上市建筑垃圾综合利用率达60%。
6.2025年，各地至少建成1个消纳场和资源化利用厂，并依据建筑垃圾专项规划，统筹推进建筑垃圾利用和处置设施建设。</t>
  </si>
  <si>
    <t>绿色低碳发展</t>
  </si>
  <si>
    <t>加氢站建设</t>
  </si>
  <si>
    <r>
      <rPr>
        <sz val="11"/>
        <rFont val="仿宋_GB2312"/>
        <charset val="134"/>
      </rPr>
      <t xml:space="preserve">
</t>
    </r>
    <r>
      <rPr>
        <b/>
        <sz val="11"/>
        <rFont val="仿宋_GB2312"/>
        <charset val="134"/>
      </rPr>
      <t>（一）转移支付</t>
    </r>
    <r>
      <rPr>
        <sz val="11"/>
        <rFont val="仿宋_GB2312"/>
        <charset val="134"/>
      </rPr>
      <t xml:space="preserve">
加氢站建设补贴：根据《广东省加快建设燃料电池汽车示范城市群行动计划（2022-2025年）》规定，对符合建设和投入使用条件的加氢站给予建设补贴，其 中,属于油（气）氢合建站、制氢加氢一体化综合能源补给站的,每站补贴250元;属于其余固定式加氢站的,每站补贴200万元;属于撬装式加氢站的,每站补贴150万元，用以鼓励各市根据实际情况对加氢基础设施建设给予补贴,实现“十四五”期间全省布局建设约300座加氢站。
</t>
    </r>
    <r>
      <rPr>
        <b/>
        <sz val="11"/>
        <rFont val="仿宋_GB2312"/>
        <charset val="134"/>
      </rPr>
      <t>（二）省本级</t>
    </r>
    <r>
      <rPr>
        <sz val="11"/>
        <rFont val="仿宋_GB2312"/>
        <charset val="134"/>
      </rPr>
      <t xml:space="preserve">
省本级工作经费:7万元，主要用于开展广东省加氢站安全监管、建设补贴审查、会议、调研与宣传等工作经费。</t>
    </r>
  </si>
  <si>
    <t>1.全省城市积极建设运营加氢站，省级层面加强对加氢站建设运营的统筹协调与补贴支持。通过开展加氢站建设补贴，减轻加氢站主体投资压力，提高建站积极性。助力到示范期末全省建成加氢站超200座，“十四五”期间全省布局建设约300座加氢站。
2.申请2024年省级建设补贴的加氢站建成并投入使用时间原则上为2021-2023年，且日加氢能力（按照压缩机每日工作12小时的加气能力计算）500公斤及以上。
3.承诺5年不停止加氢服务。</t>
  </si>
  <si>
    <r>
      <rPr>
        <b/>
        <sz val="11"/>
        <rFont val="仿宋_GB2312"/>
        <charset val="134"/>
      </rPr>
      <t xml:space="preserve">（一）转移支付
</t>
    </r>
    <r>
      <rPr>
        <sz val="11"/>
        <rFont val="仿宋_GB2312"/>
        <charset val="134"/>
      </rPr>
      <t>主要用于支持地市用于绿色建筑标识、建筑能耗监测、既有建筑节能改造、超低能耗及近零能耗、建筑节能与绿色建筑技术研究、建筑节能与绿色建筑标准制订、碳达峰碳中和等相关工作研究等。</t>
    </r>
    <r>
      <rPr>
        <b/>
        <sz val="11"/>
        <rFont val="仿宋_GB2312"/>
        <charset val="134"/>
      </rPr>
      <t xml:space="preserve">
（二）省本级
1</t>
    </r>
    <r>
      <rPr>
        <sz val="11"/>
        <rFont val="仿宋_GB2312"/>
        <charset val="134"/>
      </rPr>
      <t>.省本级工作经费：150万元，用于城乡建设绿色发展和双碳相关工作经费，
2.信息化项目：100万元
（1）50万元，用于绿色建筑和装配式信息平台运营费。
（2）50万元，用于省绿色建筑信息平台运营2024年项目尾款及运营2025年项目首款。</t>
    </r>
  </si>
  <si>
    <r>
      <rPr>
        <sz val="11"/>
        <rFont val="仿宋_GB2312"/>
        <charset val="134"/>
      </rPr>
      <t>开展绿色建筑标识评审认定工作，实现新增节能建筑面积超过2亿</t>
    </r>
    <r>
      <rPr>
        <sz val="11"/>
        <rFont val="宋体"/>
        <family val="3"/>
        <charset val="134"/>
      </rPr>
      <t>㎡</t>
    </r>
    <r>
      <rPr>
        <sz val="11"/>
        <rFont val="仿宋_GB2312"/>
        <charset val="134"/>
      </rPr>
      <t>、新增绿色建筑面积超过1亿</t>
    </r>
    <r>
      <rPr>
        <sz val="11"/>
        <rFont val="宋体"/>
        <family val="3"/>
        <charset val="134"/>
      </rPr>
      <t>㎡</t>
    </r>
    <r>
      <rPr>
        <sz val="11"/>
        <rFont val="仿宋_GB2312"/>
        <charset val="134"/>
      </rPr>
      <t>，全省城镇新建民用建筑中绿色建筑占比90%以上，促进我省建筑节能与绿色建筑发展水平量质齐升，减少二氧化碳排放、持续节约能源资源。</t>
    </r>
  </si>
  <si>
    <r>
      <rPr>
        <b/>
        <sz val="11"/>
        <rFont val="仿宋_GB2312"/>
        <charset val="134"/>
      </rPr>
      <t>（一）转移支付</t>
    </r>
    <r>
      <rPr>
        <sz val="11"/>
        <rFont val="仿宋_GB2312"/>
        <charset val="134"/>
      </rPr>
      <t xml:space="preserve">
1.燃气管道老化更新改造：2060万元， 一是用于居民端安全隐患消除工作，如居民用户的橡胶软管替换成燃气专用金属软管、安全装置加装和居民共有部分管道消除隐患部分等；二是用于地下燃气管道普查及发现隐患的整治，市县行业主管部门组织对辖区燃气场站及餐饮用户等进行常态化安全隐患排查巡查，提升地市应急处置能力，包括应急演练、应急设施设备等物资的采购等。
2.消防审验：300万元，粤东西北及惠州、江门、肇庆等15个地市共1785827栋，根据各地市排查任务工作量大小，分成3档安排奖补资金，主要用于补贴各地市排查重点项目（超高层建筑、大型商业综合体等）。第1档：惠州、汕尾、江门、阳江、湛江分别补贴25万元；第2档：河源、梅州、茂名、肇庆、清远分别补贴20万元；第3档：汕头、韶关、潮州、揭阳、云浮分别补贴15万元。
</t>
    </r>
    <r>
      <rPr>
        <b/>
        <sz val="11"/>
        <rFont val="仿宋_GB2312"/>
        <charset val="134"/>
      </rPr>
      <t>（二）省本级</t>
    </r>
    <r>
      <rPr>
        <sz val="11"/>
        <rFont val="仿宋_GB2312"/>
        <charset val="134"/>
      </rPr>
      <t xml:space="preserve">
1.城市体检：800万元，主要用于省级第三方综合评价技术服务、开展县城城市体检工作，推进重点项目日常巡查及评估。
2.燃气管道老化更新改造452万元。
3.消防审验：180万元。
4.信息化项目：
（1）1030万元，用于省级城市运行管理平台、省数字政府省域治理“一网统管”住房城乡建设专题、省房屋建筑和市政基础设施工程设计文件管理系统、省地下市政基础设施基础信息平台等4个重点信息化建设项目经费。
（2）178万元，用于广东省城镇燃气“互联网+监管”数据汇聚平台开发(二期)项目尾款。</t>
    </r>
  </si>
  <si>
    <t>1.城市体检评估水平进一步提高，发现问题－整改问题－巩固提升的全过程闭环管控工作机制进一步强化，城市建设管理问题进一步得到解决，县城城市体检试点成效明显。 
2.2025年计划持续消除用户端隐患，降低燃气用户端事故风险；通过奖补加快推动13个地市开展地下燃气管道普查及隐患整治工作，15个地市需对辖区内的燃气场站安全隐患排查1次以上，按照1%的比例对辖区内燃气管道进行抽样检测检验，以及对餐饮用户等进行常态化安全隐患排查巡查，从而进一步巩固全省城镇燃气安全排查整治成效，提升全省城镇燃气安全水平。
3.对照国家考核任务，省级推进完成城市地下市政基础设施普查、平台建设、隐患消除、更新改造4个任务，地下市政基础设施隐患明显减少，加快地下市政基础设施项目建设和更新改造，地下市政基础设施建设效率和服务水平明显提高。 推动15个地市加快完成地下管网普查及隐患排查，加快开展地下管网更新改造，提升城市安全韧性。</t>
  </si>
  <si>
    <t>保障性安居工程</t>
  </si>
  <si>
    <r>
      <rPr>
        <b/>
        <sz val="11"/>
        <rFont val="仿宋_GB2312"/>
        <charset val="134"/>
      </rPr>
      <t xml:space="preserve">（一）转移支付
</t>
    </r>
    <r>
      <rPr>
        <sz val="11"/>
        <rFont val="仿宋_GB2312"/>
        <charset val="134"/>
      </rPr>
      <t>1.下达给20个地市（深圳除外）及所辖市县，加强对城镇保障性安居工程的补贴和奖励支持，统筹用于纳入国家、省城镇棚改、公租房、保障性租赁住房、保障性住房、租赁补贴等相关支出，改善住房困难家庭的居住条件，满足其居住需求。
2. 加强对全省城市危旧房的安全管理，鼓励支持对全省初判存在安全隐患的疑似危险住宅开展专业鉴定；鼓励各地积极探索符合本地实际的整治措施，因地制宜采取分类处置措施。精准消除城市危旧房各类安全隐患，改善困难群众居住条件，鼓励支持地市开展相关工作，对沿海经济带东西两翼和北部生态发展区和肇庆、江门、惠州15个地级市按比例给予相应的项目补助。</t>
    </r>
    <r>
      <rPr>
        <b/>
        <sz val="11"/>
        <rFont val="仿宋_GB2312"/>
        <charset val="134"/>
      </rPr>
      <t xml:space="preserve">
（二）省本级
</t>
    </r>
    <r>
      <rPr>
        <sz val="11"/>
        <rFont val="仿宋_GB2312"/>
        <charset val="134"/>
      </rPr>
      <t>1.省级工作经费：437万元，主要用于省本级开展保障性安居工程、危旧房改造与自建房安全专项整治等相关工作。
2.省级项目经费:
（1）80万元，用于促进存量商品房去库存专题监测分析。
（2）40万元，用于信息平台技术支持2024年尾款及2025年全款。
（3）288万元，用于省级质检核查抽查。
（4）155万元，用于省本级开展保障性安居工程第三方专家实地调研、做好发展保障性租赁住房情况监测评价的相关工作、数据监测统计分析等专项工作。</t>
    </r>
  </si>
  <si>
    <t>统筹用于配售型保障性住房、保障性租赁住房、公租房、租赁补贴、棚户区改造、城市危旧房改造等相关支出，确保2025年完成100%的配售型保障性住房、保障性租赁住房、公租房、城市危旧房改造等开工建设计划，完成100%的租赁补贴发放，保障性安居工程居民满意度≥80%等，支持符合条件的城镇居民保障其基本居住需求，改善其居住条件。</t>
  </si>
  <si>
    <r>
      <rPr>
        <b/>
        <sz val="11"/>
        <rFont val="仿宋_GB2312"/>
        <charset val="134"/>
      </rPr>
      <t xml:space="preserve">（一）转移支付
</t>
    </r>
    <r>
      <rPr>
        <sz val="11"/>
        <rFont val="仿宋_GB2312"/>
        <charset val="134"/>
      </rPr>
      <t xml:space="preserve">1.社区补短板与历史文化保护：一是用于历史文化资源数据信息采集。二是支持云浮、韶关、梅州、清远等地的华南研学基地建设。三是支持欠发达地区历史文化名城名镇名村等保护规划编制，历史文化街区风貌品质提升，历史建筑修缮、安全排查及测绘建档，历史文化名城体检评估等。四是支持中央红色交通线等沿线革命遗存修缮。五是支持欠发达地区社区体育公园等设施补短板项目。
2.农村削坡建房风险点综合治理：用于支持补助韶关、河源、梅州、阳江、茂名、肇庆、清远、云浮市等8个地级市农村削坡建房风险点排查认定、综合治理等工作。
</t>
    </r>
    <r>
      <rPr>
        <b/>
        <sz val="11"/>
        <rFont val="仿宋_GB2312"/>
        <charset val="134"/>
      </rPr>
      <t>(二)省本级</t>
    </r>
    <r>
      <rPr>
        <sz val="11"/>
        <rFont val="仿宋_GB2312"/>
        <charset val="134"/>
      </rPr>
      <t xml:space="preserve">
1.省本级工作经费：37万元，用于省本级组织课题研究、调研检查、技术指导、会议培训、宣传、监督和绩效评估等工作经费；
2.省级项目经费：200万元，120万用于广东省历史文化街区及名镇保护传承提升项目培育首期，80万用于历史文化保护传承相关行业摸查及数据分析
3.信息化项目：577万元。
（1）477万元，用于广东省城乡历史文化保护传承体系综合管理平台数据采集治理服务项目进度款及尾款。
（2）100万元，用于广东省城乡历史文化保护传承体系综合管理平台数据汇集治理服务项目进度款。</t>
    </r>
  </si>
  <si>
    <t>1.充分发挥省级专项资金撬动示范作用，通过重点补助历史文化名城、名镇、名村和街区人居环境改善与历史风貌提升项目及历史文化资源排查、历史建筑测绘建档、加固修缮及活化利用项目，使城乡历史文脉、历史文化资源得到保护与传承。通过支持我省欠发达地区建设社区体育公园，提高体育设施覆盖率、公共服务水平，实现加强构建宜居舒适生活环境，提升城乡社区空间品质。
2.通过省级专项资金补助农村削坡建房风险点排查认定、综合治理等工作，有效防范化解农村削坡建房地质灾害风险，保障人民生命财产安全。</t>
  </si>
  <si>
    <r>
      <rPr>
        <b/>
        <sz val="11"/>
        <rFont val="仿宋_GB2312"/>
        <charset val="134"/>
      </rPr>
      <t>（一）转移支付</t>
    </r>
    <r>
      <rPr>
        <sz val="11"/>
        <rFont val="仿宋_GB2312"/>
        <charset val="134"/>
      </rPr>
      <t xml:space="preserve">
1.老旧小区改造：对申报城镇老旧小区改造计划任务的城市中，沿海经济带东西两翼和北部生态发展区和江门、肇庆、惠州15个地级市进行补助。主要用于小区内水电路气等配套基础设施和公共服务设施建设改造，小区内房屋公共区域修缮、建筑节能改造。                          
2.城中村改造：对2024年城中村改造计划任务进展较快的城市进行补助。主要用于支持符合条件的城中村改造项目征收补偿、安置住房建设（购买）、安置住房小区直接相关的配套基础设施建设，以及完善水电路气等配套基础设施、提升房屋安全和消防安全等整治提升等支出。
</t>
    </r>
    <r>
      <rPr>
        <b/>
        <sz val="11"/>
        <rFont val="仿宋_GB2312"/>
        <charset val="134"/>
      </rPr>
      <t>（二）省本级</t>
    </r>
    <r>
      <rPr>
        <sz val="11"/>
        <rFont val="仿宋_GB2312"/>
        <charset val="134"/>
      </rPr>
      <t xml:space="preserve">
省级工作经费：142万元，主要用于省本级开展城镇老旧小区改造、城中村改造相关工作，开展相关课题研究。</t>
    </r>
  </si>
  <si>
    <t>1.通过开展城镇老旧小区改造项目，改造一批雨污管网、停车场、充电桩、电梯等设施，实现小区美化、亮化、绿化等目标，解决部分群众的“急难愁盼”问题，改善不少于5万户老旧小区居民居住环境。
2.通过开展城中村改造项目，消除城中村安全风险隐患，改善居住条件和生态环境，提升土地利用效率，完成年度城中村改造涉及户数、安置房套数等计划任务。</t>
  </si>
  <si>
    <t>“百千万工程”重点任务保障专项资金</t>
  </si>
  <si>
    <t>住房城乡建设</t>
  </si>
  <si>
    <t>“百县千镇万村高质量发展工程”典型镇培育资金</t>
  </si>
  <si>
    <r>
      <rPr>
        <b/>
        <sz val="11"/>
        <rFont val="仿宋_GB2312"/>
        <charset val="134"/>
      </rPr>
      <t>（一）转移支付</t>
    </r>
    <r>
      <rPr>
        <sz val="11"/>
        <rFont val="仿宋_GB2312"/>
        <charset val="134"/>
      </rPr>
      <t xml:space="preserve">
用于对粤东西北地区和惠州、江门、肇庆等15个地市遴选认定的典型镇进行补助，重点支持各典型镇完成规划编制、人居环境整治、风貌品质提升、设施服务优化、产业发展促进等5方面的重点工作任务。
</t>
    </r>
    <r>
      <rPr>
        <b/>
        <sz val="11"/>
        <rFont val="仿宋_GB2312"/>
        <charset val="134"/>
      </rPr>
      <t>（二）省本级</t>
    </r>
    <r>
      <rPr>
        <sz val="11"/>
        <rFont val="仿宋_GB2312"/>
        <charset val="134"/>
      </rPr>
      <t xml:space="preserve">
省级工作经费：300万元，用于加强工作谋划，完善工作机制，推进项目开工建设，强化工作和技术指导，大力推动第二批“百千万工程”典型镇培育建设。</t>
    </r>
  </si>
  <si>
    <t>落实省委、省政府关于实施“百千万工程”部署要求，全力打造第二批“百千万工程”典型镇，通过典型镇培育，发挥示范引领作用，推动全省各地加快建强中心镇、专业镇、特色镇，全面提升圩镇人居环境、基础设施和公共服务水平，增强产业集聚和辐射带动能力，推动构建以乡镇为节点的县域经济体系，强化乡镇联城带村节点功能。</t>
  </si>
  <si>
    <r>
      <t>（一）转移支付</t>
    </r>
    <r>
      <rPr>
        <sz val="11"/>
        <rFont val="仿宋_GB2312"/>
        <charset val="134"/>
      </rPr>
      <t xml:space="preserve">
1.强化城市排水管网运维专项工作（13000万元）：资金用于支持沿海经济带东西两翼和北部生态发展区和肇庆、江门、惠州15个地级市及相关县级城市强化城市排水专项工作，包括排水管网运维（清疏、排查、改造、修复），及“两重”“两新”重点项目储备谋划、排水与污水处理相关方案编制、信息系统建设等，确保按时间节点完成国家及省要求的城市污水处理提质增效、排水防涝等工作任务。
2.县级城市黑臭水体治理（6540万元）：资金用于支持沿海经济带东西两翼</t>
    </r>
    <r>
      <rPr>
        <sz val="11"/>
        <rFont val="Microsoft YaHei UI"/>
        <family val="2"/>
        <charset val="134"/>
      </rPr>
      <t>和</t>
    </r>
    <r>
      <rPr>
        <sz val="11"/>
        <rFont val="仿宋_GB2312"/>
        <charset val="134"/>
      </rPr>
      <t xml:space="preserve">北部生态发展区和江门市的县级城市黑臭水体治理（含相关前期工作），确保按时间节点完成国家及省要求的县级城市黑臭水体治理、提高县域生活污水收集处理能力任务。
3.城市公共供水管网漏损治理（1920万元）:资金用于支持沿海经济带东西两翼和北部生态发展区和江门、肇庆、惠州等15个地级市城市公共供水管网漏损治理，推动加强城市公共供水管网漏损控制，包括城市供水厂及居民小区二次供水(加压调蓄)设施设备更新改造、城市供水老化管道更新改造、供水管网智能化建设和供水应急能力建设，及“两重”“两新”重点项目储备谋划、供水管理相关方案编制、信息系统建设等。
</t>
    </r>
    <r>
      <rPr>
        <b/>
        <sz val="11"/>
        <rFont val="仿宋_GB2312"/>
        <charset val="134"/>
      </rPr>
      <t>（二）省本级</t>
    </r>
    <r>
      <rPr>
        <sz val="11"/>
        <rFont val="仿宋_GB2312"/>
        <charset val="134"/>
      </rPr>
      <t xml:space="preserve">
1.省本级工作经费：220万元，用于省本级城市水环境治理相关标准制订、课题研究、绩效评价、项目验收、专家评审、试点评选、第三方技术咨询、评估等。
2.信息化项目：320万元，用于省城市基础设施生命线安全工程监测平台软件开发首款。</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</si>
</sst>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2">
    <font>
      <sz val="11"/>
      <color theme="1"/>
      <name val="宋体"/>
      <charset val="134"/>
      <scheme val="minor"/>
    </font>
    <font>
      <sz val="11"/>
      <name val="宋体"/>
      <charset val="134"/>
      <scheme val="minor"/>
    </font>
    <font>
      <sz val="16"/>
      <name val="宋体"/>
      <charset val="134"/>
    </font>
    <font>
      <sz val="24"/>
      <name val="方正小标宋简体"/>
      <charset val="134"/>
    </font>
    <font>
      <sz val="14"/>
      <name val="黑体"/>
      <charset val="134"/>
    </font>
    <font>
      <sz val="11"/>
      <name val="宋体"/>
      <charset val="134"/>
    </font>
    <font>
      <sz val="14"/>
      <name val="宋体"/>
      <charset val="134"/>
    </font>
    <font>
      <sz val="14"/>
      <name val="仿宋_GB2312"/>
      <charset val="134"/>
    </font>
    <font>
      <b/>
      <sz val="22"/>
      <name val="宋体"/>
      <family val="3"/>
      <charset val="134"/>
    </font>
    <font>
      <b/>
      <sz val="11"/>
      <name val="仿宋_GB2312"/>
      <charset val="134"/>
    </font>
    <font>
      <sz val="11"/>
      <name val="仿宋_GB2312"/>
      <charset val="134"/>
    </font>
    <font>
      <sz val="12"/>
      <name val="仿宋_GB2312"/>
      <charset val="134"/>
    </font>
    <font>
      <sz val="12"/>
      <name val="宋体"/>
      <family val="3"/>
      <charset val="134"/>
    </font>
    <font>
      <sz val="18"/>
      <name val="黑体"/>
      <family val="3"/>
      <charset val="134"/>
    </font>
    <font>
      <sz val="22"/>
      <name val="宋体"/>
      <family val="3"/>
      <charset val="134"/>
    </font>
    <font>
      <sz val="22"/>
      <name val="仿宋_GB2312"/>
      <charset val="134"/>
    </font>
    <font>
      <b/>
      <sz val="22"/>
      <name val="仿宋_GB2312"/>
      <charset val="134"/>
    </font>
    <font>
      <b/>
      <sz val="18"/>
      <name val="黑体"/>
      <family val="3"/>
      <charset val="134"/>
    </font>
    <font>
      <sz val="11"/>
      <color theme="1"/>
      <name val="宋体"/>
      <family val="3"/>
      <charset val="134"/>
      <scheme val="minor"/>
    </font>
    <font>
      <sz val="11"/>
      <name val="宋体"/>
      <family val="3"/>
      <charset val="134"/>
    </font>
    <font>
      <sz val="9"/>
      <name val="宋体"/>
      <family val="3"/>
      <charset val="134"/>
      <scheme val="minor"/>
    </font>
    <font>
      <sz val="11"/>
      <name val="Microsoft YaHei UI"/>
      <family val="2"/>
      <charset val="13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s>
  <cellStyleXfs count="2">
    <xf numFmtId="0" fontId="0" fillId="0" borderId="0">
      <alignment vertical="center"/>
    </xf>
    <xf numFmtId="43" fontId="18" fillId="0" borderId="0" applyFont="0" applyFill="0" applyBorder="0" applyAlignment="0" applyProtection="0">
      <alignment vertical="center"/>
    </xf>
  </cellStyleXfs>
  <cellXfs count="66">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5" fillId="0" borderId="3" xfId="0" applyFont="1" applyBorder="1" applyAlignment="1">
      <alignment horizontal="center" vertical="center" wrapText="1"/>
    </xf>
    <xf numFmtId="0" fontId="6" fillId="0" borderId="3" xfId="0" applyFont="1" applyBorder="1" applyAlignment="1">
      <alignment vertical="center" wrapText="1"/>
    </xf>
    <xf numFmtId="0" fontId="7" fillId="0" borderId="3" xfId="0" applyFont="1" applyBorder="1" applyAlignment="1">
      <alignment horizontal="center" vertical="center" wrapText="1"/>
    </xf>
    <xf numFmtId="0" fontId="6" fillId="0" borderId="3" xfId="0" applyFont="1" applyBorder="1" applyAlignment="1">
      <alignment horizontal="center" vertical="center" wrapText="1"/>
    </xf>
    <xf numFmtId="0" fontId="2" fillId="0" borderId="0" xfId="0" applyFont="1" applyAlignment="1">
      <alignment horizontal="center" vertic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10" fillId="0" borderId="3" xfId="0" applyFont="1" applyBorder="1" applyAlignment="1">
      <alignment horizontal="left" vertical="center" wrapText="1"/>
    </xf>
    <xf numFmtId="43" fontId="11" fillId="0" borderId="3" xfId="1" applyFont="1" applyFill="1" applyBorder="1" applyAlignment="1">
      <alignment horizontal="right" vertical="center" wrapText="1"/>
    </xf>
    <xf numFmtId="0" fontId="10" fillId="0" borderId="3" xfId="0" applyFont="1" applyBorder="1" applyAlignment="1">
      <alignment vertical="center" wrapText="1"/>
    </xf>
    <xf numFmtId="0" fontId="9" fillId="0" borderId="3" xfId="0" applyFont="1" applyBorder="1" applyAlignment="1">
      <alignment horizontal="left" vertical="center" wrapText="1"/>
    </xf>
    <xf numFmtId="43" fontId="12" fillId="0" borderId="3" xfId="1" applyFont="1" applyFill="1" applyBorder="1" applyAlignment="1">
      <alignment horizontal="right" vertical="center" shrinkToFit="1"/>
    </xf>
    <xf numFmtId="0" fontId="6" fillId="0" borderId="0" xfId="0" applyFont="1" applyAlignment="1">
      <alignment horizontal="center" vertical="center" wrapText="1"/>
    </xf>
    <xf numFmtId="0" fontId="2" fillId="0" borderId="0" xfId="0" applyFont="1" applyAlignment="1">
      <alignment vertical="center" wrapText="1"/>
    </xf>
    <xf numFmtId="0" fontId="13" fillId="0" borderId="0" xfId="0" applyFont="1" applyAlignment="1">
      <alignment vertical="center" wrapText="1"/>
    </xf>
    <xf numFmtId="0" fontId="2" fillId="2" borderId="0" xfId="0" applyFont="1" applyFill="1">
      <alignment vertical="center"/>
    </xf>
    <xf numFmtId="0" fontId="1" fillId="2" borderId="0" xfId="0" applyFont="1" applyFill="1">
      <alignment vertical="center"/>
    </xf>
    <xf numFmtId="0" fontId="1" fillId="2" borderId="0" xfId="0" applyFont="1" applyFill="1" applyAlignment="1">
      <alignment vertical="center" wrapText="1"/>
    </xf>
    <xf numFmtId="0" fontId="1" fillId="2" borderId="0" xfId="0" applyFont="1" applyFill="1" applyAlignment="1">
      <alignment horizontal="center" vertical="center" wrapText="1"/>
    </xf>
    <xf numFmtId="0" fontId="2" fillId="2" borderId="0" xfId="0" applyFont="1" applyFill="1" applyAlignment="1">
      <alignment horizontal="left" vertical="center" wrapText="1"/>
    </xf>
    <xf numFmtId="0" fontId="13"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3" xfId="0" applyFont="1" applyFill="1" applyBorder="1" applyAlignment="1">
      <alignment vertical="center" wrapText="1"/>
    </xf>
    <xf numFmtId="0" fontId="14" fillId="2" borderId="3" xfId="0" applyFont="1" applyFill="1" applyBorder="1" applyAlignment="1">
      <alignment vertical="center" wrapText="1"/>
    </xf>
    <xf numFmtId="0" fontId="15" fillId="2" borderId="2" xfId="0" applyFont="1" applyFill="1" applyBorder="1" applyAlignment="1">
      <alignment horizontal="center" vertical="center" wrapText="1"/>
    </xf>
    <xf numFmtId="0" fontId="15" fillId="2" borderId="2" xfId="0" applyFont="1" applyFill="1" applyBorder="1" applyAlignment="1">
      <alignment horizontal="justify" vertical="center" wrapText="1"/>
    </xf>
    <xf numFmtId="0" fontId="2" fillId="2" borderId="0" xfId="0" applyFont="1" applyFill="1" applyAlignment="1">
      <alignment horizontal="center" vertical="center" wrapText="1"/>
    </xf>
    <xf numFmtId="43" fontId="15" fillId="2" borderId="3" xfId="1" applyFont="1" applyFill="1" applyBorder="1" applyAlignment="1">
      <alignment horizontal="center" vertical="center" wrapText="1"/>
    </xf>
    <xf numFmtId="43" fontId="15" fillId="2" borderId="3" xfId="1" applyFont="1" applyFill="1" applyBorder="1" applyAlignment="1">
      <alignment horizontal="right" vertical="center" wrapText="1"/>
    </xf>
    <xf numFmtId="0" fontId="15" fillId="2" borderId="3" xfId="0" applyFont="1" applyFill="1" applyBorder="1" applyAlignment="1">
      <alignment horizontal="right" vertical="center" wrapText="1"/>
    </xf>
    <xf numFmtId="43" fontId="16" fillId="2" borderId="3" xfId="1" applyFont="1" applyFill="1" applyBorder="1" applyAlignment="1">
      <alignment horizontal="right" vertical="center" wrapText="1"/>
    </xf>
    <xf numFmtId="0" fontId="15" fillId="2" borderId="2" xfId="0" applyFont="1" applyFill="1" applyBorder="1" applyAlignment="1">
      <alignment horizontal="right" vertical="center" wrapText="1"/>
    </xf>
    <xf numFmtId="43" fontId="14" fillId="2" borderId="3" xfId="1" applyFont="1" applyFill="1" applyBorder="1" applyAlignment="1">
      <alignment horizontal="center" vertical="center" wrapText="1"/>
    </xf>
    <xf numFmtId="43" fontId="14" fillId="2" borderId="3" xfId="1" applyFont="1" applyFill="1" applyBorder="1" applyAlignment="1">
      <alignment horizontal="right" vertical="center" wrapText="1"/>
    </xf>
    <xf numFmtId="0" fontId="2" fillId="2" borderId="0" xfId="0" applyFont="1" applyFill="1" applyAlignment="1">
      <alignment vertical="center" wrapText="1"/>
    </xf>
    <xf numFmtId="0" fontId="13" fillId="2" borderId="0" xfId="0" applyFont="1" applyFill="1" applyAlignment="1">
      <alignment vertical="center" wrapText="1"/>
    </xf>
    <xf numFmtId="0" fontId="6" fillId="2" borderId="3" xfId="0" applyFont="1" applyFill="1" applyBorder="1" applyAlignment="1">
      <alignment vertical="center" wrapText="1"/>
    </xf>
    <xf numFmtId="0" fontId="3" fillId="2" borderId="0" xfId="0" applyFont="1" applyFill="1" applyAlignment="1">
      <alignment horizontal="center" vertical="center" wrapText="1"/>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2" fillId="2" borderId="0" xfId="0" applyFont="1" applyFill="1" applyAlignment="1">
      <alignment horizontal="right" vertical="center" wrapText="1"/>
    </xf>
    <xf numFmtId="0" fontId="13"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9"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cellXfs>
  <cellStyles count="2">
    <cellStyle name="常规" xfId="0" builtinId="0"/>
    <cellStyle name="千位分隔" xfId="1" builtinId="3"/>
  </cellStyles>
  <dxfs count="0"/>
  <tableStyles count="0" defaultTableStyle="TableStyleMedium2" defaultPivotStyle="PivotStyleLight16"/>
  <colors>
    <mruColors>
      <color rgb="FF92D050"/>
      <color rgb="FFFF0000"/>
      <color rgb="FF00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D19"/>
  <sheetViews>
    <sheetView topLeftCell="G1" zoomScale="70" zoomScaleNormal="70" workbookViewId="0">
      <pane ySplit="4" topLeftCell="A5" activePane="bottomLeft" state="frozen"/>
      <selection pane="bottomLeft" activeCell="H13" sqref="H13"/>
    </sheetView>
  </sheetViews>
  <sheetFormatPr defaultColWidth="111.875" defaultRowHeight="13.5"/>
  <cols>
    <col min="1" max="1" width="6.875" style="23" customWidth="1"/>
    <col min="2" max="2" width="24.875" style="23" customWidth="1"/>
    <col min="3" max="3" width="12.875" style="23" customWidth="1"/>
    <col min="4" max="4" width="21.875" style="23" customWidth="1"/>
    <col min="5" max="5" width="20.625" style="24" customWidth="1"/>
    <col min="6" max="8" width="255" style="23" customWidth="1"/>
    <col min="9" max="10" width="26" style="24" customWidth="1"/>
    <col min="11" max="11" width="21.875" style="24" customWidth="1"/>
    <col min="12" max="12" width="12.875" style="23" customWidth="1"/>
    <col min="13" max="13" width="33.125" style="24" customWidth="1"/>
    <col min="14" max="14" width="26" style="24" customWidth="1"/>
    <col min="15" max="15" width="255" style="23" hidden="1" customWidth="1"/>
    <col min="16" max="16" width="9" style="23"/>
    <col min="17" max="17" width="255" style="23" customWidth="1"/>
    <col min="18" max="18" width="9" style="23"/>
    <col min="19" max="19" width="7.625" style="23" customWidth="1"/>
    <col min="20" max="20" width="9" style="23" hidden="1" customWidth="1"/>
    <col min="21" max="21" width="6.125" style="23" hidden="1" customWidth="1"/>
    <col min="22" max="28" width="9" style="23" hidden="1" customWidth="1"/>
    <col min="29" max="29" width="4.5" style="23" hidden="1" customWidth="1"/>
    <col min="30" max="35" width="9" style="23" hidden="1" customWidth="1"/>
    <col min="36" max="36" width="13.625" style="23" hidden="1" customWidth="1"/>
    <col min="37" max="66" width="13.625" style="23"/>
    <col min="67" max="226" width="111.875" style="23"/>
    <col min="227" max="227" width="13.625" style="23"/>
    <col min="228" max="238" width="9" style="23" customWidth="1"/>
    <col min="239" max="259" width="9" style="22" customWidth="1"/>
    <col min="260" max="290" width="13.625" style="22" customWidth="1"/>
    <col min="291" max="16384" width="111.875" style="22"/>
  </cols>
  <sheetData>
    <row r="1" spans="1:238" ht="31.5">
      <c r="A1" s="45" t="s">
        <v>0</v>
      </c>
      <c r="B1" s="45"/>
      <c r="C1" s="45"/>
      <c r="D1" s="45"/>
      <c r="E1" s="45"/>
      <c r="F1" s="45"/>
      <c r="G1" s="45"/>
      <c r="H1" s="45"/>
      <c r="I1" s="45"/>
      <c r="J1" s="45"/>
      <c r="K1" s="45"/>
      <c r="L1" s="45"/>
      <c r="M1" s="45"/>
      <c r="N1" s="45"/>
      <c r="O1" s="45"/>
    </row>
    <row r="2" spans="1:238" s="21" customFormat="1" ht="20.25">
      <c r="A2" s="46" t="s">
        <v>1</v>
      </c>
      <c r="B2" s="46"/>
      <c r="C2" s="46"/>
      <c r="D2" s="46"/>
      <c r="E2" s="47"/>
      <c r="F2" s="46"/>
      <c r="G2" s="46"/>
      <c r="H2" s="46"/>
      <c r="I2" s="34"/>
      <c r="J2" s="34"/>
      <c r="K2" s="34"/>
      <c r="L2" s="25"/>
      <c r="M2" s="34"/>
      <c r="N2" s="47" t="s">
        <v>2</v>
      </c>
      <c r="O2" s="48"/>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c r="FJ2" s="42"/>
      <c r="FK2" s="42"/>
      <c r="FL2" s="42"/>
      <c r="FM2" s="42"/>
      <c r="FN2" s="42"/>
      <c r="FO2" s="42"/>
      <c r="FP2" s="42"/>
      <c r="FQ2" s="42"/>
      <c r="FR2" s="42"/>
      <c r="FS2" s="42"/>
      <c r="FT2" s="42"/>
      <c r="FU2" s="42"/>
      <c r="FV2" s="42"/>
      <c r="FW2" s="42"/>
      <c r="FX2" s="42"/>
      <c r="FY2" s="42"/>
      <c r="FZ2" s="42"/>
      <c r="GA2" s="42"/>
      <c r="GB2" s="42"/>
      <c r="GC2" s="42"/>
      <c r="GD2" s="42"/>
      <c r="GE2" s="42"/>
      <c r="GF2" s="42"/>
      <c r="GG2" s="42"/>
      <c r="GH2" s="42"/>
      <c r="GI2" s="42"/>
      <c r="GJ2" s="42"/>
      <c r="GK2" s="42"/>
      <c r="GL2" s="42"/>
      <c r="GM2" s="42"/>
      <c r="GN2" s="42"/>
      <c r="GO2" s="42"/>
      <c r="GP2" s="42"/>
      <c r="GQ2" s="42"/>
      <c r="GR2" s="42"/>
      <c r="GS2" s="42"/>
      <c r="GT2" s="42"/>
      <c r="GU2" s="42"/>
      <c r="GV2" s="42"/>
      <c r="GW2" s="42"/>
      <c r="GX2" s="42"/>
      <c r="GY2" s="42"/>
      <c r="GZ2" s="42"/>
      <c r="HA2" s="42"/>
      <c r="HB2" s="42"/>
      <c r="HC2" s="42"/>
      <c r="HD2" s="42"/>
      <c r="HE2" s="42"/>
      <c r="HF2" s="42"/>
      <c r="HG2" s="42"/>
      <c r="HH2" s="42"/>
      <c r="HI2" s="42"/>
      <c r="HJ2" s="42"/>
      <c r="HK2" s="42"/>
      <c r="HL2" s="42"/>
      <c r="HM2" s="42"/>
      <c r="HN2" s="42"/>
      <c r="HO2" s="42"/>
      <c r="HP2" s="42"/>
      <c r="HQ2" s="42"/>
      <c r="HR2" s="42"/>
      <c r="HS2" s="42"/>
      <c r="HT2" s="42"/>
      <c r="HU2" s="42"/>
      <c r="HV2" s="42"/>
      <c r="HW2" s="42"/>
      <c r="HX2" s="42"/>
      <c r="HY2" s="42"/>
      <c r="HZ2" s="42"/>
      <c r="IA2" s="42"/>
      <c r="IB2" s="42"/>
      <c r="IC2" s="42"/>
      <c r="ID2" s="42"/>
    </row>
    <row r="3" spans="1:238" ht="22.5">
      <c r="A3" s="49" t="s">
        <v>3</v>
      </c>
      <c r="B3" s="49" t="s">
        <v>4</v>
      </c>
      <c r="C3" s="49" t="s">
        <v>5</v>
      </c>
      <c r="D3" s="49" t="s">
        <v>6</v>
      </c>
      <c r="E3" s="54" t="s">
        <v>7</v>
      </c>
      <c r="F3" s="49" t="s">
        <v>8</v>
      </c>
      <c r="G3" s="49" t="s">
        <v>8</v>
      </c>
      <c r="H3" s="49" t="s">
        <v>9</v>
      </c>
      <c r="I3" s="49" t="s">
        <v>10</v>
      </c>
      <c r="J3" s="49" t="s">
        <v>11</v>
      </c>
      <c r="K3" s="49" t="s">
        <v>12</v>
      </c>
      <c r="L3" s="49"/>
      <c r="M3" s="49"/>
      <c r="N3" s="49"/>
      <c r="O3" s="56" t="s">
        <v>13</v>
      </c>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row>
    <row r="4" spans="1:238" ht="45">
      <c r="A4" s="49"/>
      <c r="B4" s="49"/>
      <c r="C4" s="49"/>
      <c r="D4" s="49"/>
      <c r="E4" s="55"/>
      <c r="F4" s="49"/>
      <c r="G4" s="49"/>
      <c r="H4" s="49"/>
      <c r="I4" s="49"/>
      <c r="J4" s="49"/>
      <c r="K4" s="26" t="s">
        <v>14</v>
      </c>
      <c r="L4" s="26" t="s">
        <v>15</v>
      </c>
      <c r="M4" s="26" t="s">
        <v>16</v>
      </c>
      <c r="N4" s="26" t="s">
        <v>17</v>
      </c>
      <c r="O4" s="56"/>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row>
    <row r="5" spans="1:238" ht="270">
      <c r="A5" s="27">
        <v>1</v>
      </c>
      <c r="B5" s="50" t="s">
        <v>18</v>
      </c>
      <c r="C5" s="50" t="s">
        <v>19</v>
      </c>
      <c r="D5" s="28" t="s">
        <v>20</v>
      </c>
      <c r="E5" s="28" t="s">
        <v>21</v>
      </c>
      <c r="F5" s="30" t="s">
        <v>22</v>
      </c>
      <c r="G5" s="30" t="s">
        <v>23</v>
      </c>
      <c r="H5" s="29" t="s">
        <v>24</v>
      </c>
      <c r="I5" s="35">
        <v>28000</v>
      </c>
      <c r="J5" s="35">
        <v>35320</v>
      </c>
      <c r="K5" s="35">
        <v>600</v>
      </c>
      <c r="L5" s="36"/>
      <c r="M5" s="35">
        <f>K5</f>
        <v>600</v>
      </c>
      <c r="N5" s="35">
        <f>J5-K5</f>
        <v>34720</v>
      </c>
      <c r="O5" s="44" t="s">
        <v>25</v>
      </c>
    </row>
    <row r="6" spans="1:238" ht="324">
      <c r="A6" s="27">
        <v>2</v>
      </c>
      <c r="B6" s="50"/>
      <c r="C6" s="50"/>
      <c r="D6" s="29" t="s">
        <v>26</v>
      </c>
      <c r="E6" s="28" t="s">
        <v>21</v>
      </c>
      <c r="F6" s="29" t="s">
        <v>27</v>
      </c>
      <c r="G6" s="29" t="s">
        <v>28</v>
      </c>
      <c r="H6" s="29" t="s">
        <v>29</v>
      </c>
      <c r="I6" s="35">
        <v>12400</v>
      </c>
      <c r="J6" s="35">
        <v>17180</v>
      </c>
      <c r="K6" s="35">
        <f>180+170</f>
        <v>350</v>
      </c>
      <c r="L6" s="36"/>
      <c r="M6" s="35">
        <f>K6</f>
        <v>350</v>
      </c>
      <c r="N6" s="35">
        <f>J6-K6</f>
        <v>16830</v>
      </c>
      <c r="O6" s="44" t="s">
        <v>30</v>
      </c>
    </row>
    <row r="7" spans="1:238" ht="135">
      <c r="A7" s="27">
        <v>3</v>
      </c>
      <c r="B7" s="50"/>
      <c r="C7" s="50"/>
      <c r="D7" s="28" t="s">
        <v>31</v>
      </c>
      <c r="E7" s="28" t="s">
        <v>32</v>
      </c>
      <c r="F7" s="29" t="s">
        <v>33</v>
      </c>
      <c r="G7" s="29" t="s">
        <v>34</v>
      </c>
      <c r="H7" s="29" t="s">
        <v>35</v>
      </c>
      <c r="I7" s="35"/>
      <c r="J7" s="35">
        <v>12000</v>
      </c>
      <c r="K7" s="35">
        <v>120</v>
      </c>
      <c r="L7" s="36"/>
      <c r="M7" s="35">
        <f>K7</f>
        <v>120</v>
      </c>
      <c r="N7" s="35">
        <v>12000</v>
      </c>
      <c r="O7" s="44" t="s">
        <v>36</v>
      </c>
    </row>
    <row r="8" spans="1:238" ht="135">
      <c r="A8" s="27">
        <v>4</v>
      </c>
      <c r="B8" s="50"/>
      <c r="C8" s="50"/>
      <c r="D8" s="30" t="s">
        <v>37</v>
      </c>
      <c r="E8" s="28" t="s">
        <v>21</v>
      </c>
      <c r="F8" s="29" t="s">
        <v>38</v>
      </c>
      <c r="G8" s="29" t="s">
        <v>39</v>
      </c>
      <c r="H8" s="30" t="s">
        <v>40</v>
      </c>
      <c r="I8" s="35">
        <v>5000</v>
      </c>
      <c r="J8" s="35">
        <v>4000</v>
      </c>
      <c r="K8" s="35">
        <v>40</v>
      </c>
      <c r="L8" s="36"/>
      <c r="M8" s="35">
        <f>K8</f>
        <v>40</v>
      </c>
      <c r="N8" s="35">
        <v>3960</v>
      </c>
      <c r="O8" s="44" t="s">
        <v>41</v>
      </c>
    </row>
    <row r="9" spans="1:238" ht="281.25">
      <c r="A9" s="27">
        <v>5</v>
      </c>
      <c r="B9" s="50"/>
      <c r="C9" s="50"/>
      <c r="D9" s="28" t="s">
        <v>42</v>
      </c>
      <c r="E9" s="28" t="s">
        <v>21</v>
      </c>
      <c r="F9" s="29" t="s">
        <v>43</v>
      </c>
      <c r="G9" s="29" t="s">
        <v>44</v>
      </c>
      <c r="H9" s="29" t="s">
        <v>45</v>
      </c>
      <c r="I9" s="35">
        <v>1200</v>
      </c>
      <c r="J9" s="35">
        <v>1200</v>
      </c>
      <c r="K9" s="35">
        <v>250</v>
      </c>
      <c r="L9" s="36"/>
      <c r="M9" s="35">
        <f t="shared" ref="M9:M19" si="0">K9</f>
        <v>250</v>
      </c>
      <c r="N9" s="35">
        <v>950</v>
      </c>
      <c r="O9" s="44" t="s">
        <v>46</v>
      </c>
    </row>
    <row r="10" spans="1:238" ht="405.95" customHeight="1">
      <c r="A10" s="31">
        <v>6</v>
      </c>
      <c r="B10" s="52" t="s">
        <v>47</v>
      </c>
      <c r="C10" s="52" t="s">
        <v>48</v>
      </c>
      <c r="D10" s="28" t="s">
        <v>49</v>
      </c>
      <c r="E10" s="28" t="s">
        <v>21</v>
      </c>
      <c r="F10" s="29" t="s">
        <v>50</v>
      </c>
      <c r="G10" s="29" t="s">
        <v>51</v>
      </c>
      <c r="H10" s="29" t="s">
        <v>52</v>
      </c>
      <c r="I10" s="35">
        <v>5150</v>
      </c>
      <c r="J10" s="35">
        <f>K10+N10</f>
        <v>10120</v>
      </c>
      <c r="K10" s="35">
        <f>3630+850</f>
        <v>4480</v>
      </c>
      <c r="L10" s="36"/>
      <c r="M10" s="35">
        <f t="shared" si="0"/>
        <v>4480</v>
      </c>
      <c r="N10" s="35">
        <v>5640</v>
      </c>
      <c r="O10" s="44" t="s">
        <v>53</v>
      </c>
    </row>
    <row r="11" spans="1:238" ht="297">
      <c r="A11" s="31">
        <v>7</v>
      </c>
      <c r="B11" s="52"/>
      <c r="C11" s="52"/>
      <c r="D11" s="28" t="s">
        <v>54</v>
      </c>
      <c r="E11" s="28" t="s">
        <v>21</v>
      </c>
      <c r="F11" s="29" t="s">
        <v>55</v>
      </c>
      <c r="G11" s="29" t="s">
        <v>56</v>
      </c>
      <c r="H11" s="29" t="s">
        <v>57</v>
      </c>
      <c r="I11" s="35">
        <v>54635</v>
      </c>
      <c r="J11" s="35">
        <v>54635</v>
      </c>
      <c r="K11" s="35">
        <v>916</v>
      </c>
      <c r="L11" s="36"/>
      <c r="M11" s="35">
        <f t="shared" si="0"/>
        <v>916</v>
      </c>
      <c r="N11" s="35">
        <f>J11-K11</f>
        <v>53719</v>
      </c>
      <c r="O11" s="44" t="s">
        <v>58</v>
      </c>
    </row>
    <row r="12" spans="1:238" ht="326.10000000000002" customHeight="1">
      <c r="A12" s="31">
        <v>8</v>
      </c>
      <c r="B12" s="52"/>
      <c r="C12" s="52"/>
      <c r="D12" s="28" t="s">
        <v>59</v>
      </c>
      <c r="E12" s="28" t="s">
        <v>21</v>
      </c>
      <c r="F12" s="29" t="s">
        <v>60</v>
      </c>
      <c r="G12" s="29" t="s">
        <v>61</v>
      </c>
      <c r="H12" s="29" t="s">
        <v>62</v>
      </c>
      <c r="I12" s="35">
        <v>4000</v>
      </c>
      <c r="J12" s="35">
        <f>K12+N12</f>
        <v>4000</v>
      </c>
      <c r="K12" s="35">
        <v>817</v>
      </c>
      <c r="L12" s="36"/>
      <c r="M12" s="35">
        <f t="shared" si="0"/>
        <v>817</v>
      </c>
      <c r="N12" s="35">
        <v>3183</v>
      </c>
      <c r="O12" s="44" t="s">
        <v>63</v>
      </c>
    </row>
    <row r="13" spans="1:238" ht="221.1" customHeight="1">
      <c r="A13" s="31">
        <v>9</v>
      </c>
      <c r="B13" s="52"/>
      <c r="C13" s="52"/>
      <c r="D13" s="28" t="s">
        <v>64</v>
      </c>
      <c r="E13" s="28" t="s">
        <v>21</v>
      </c>
      <c r="F13" s="29" t="s">
        <v>65</v>
      </c>
      <c r="G13" s="29" t="s">
        <v>66</v>
      </c>
      <c r="H13" s="29" t="s">
        <v>67</v>
      </c>
      <c r="I13" s="35">
        <v>18860</v>
      </c>
      <c r="J13" s="35">
        <v>18860</v>
      </c>
      <c r="K13" s="35">
        <v>188</v>
      </c>
      <c r="L13" s="36"/>
      <c r="M13" s="35">
        <f t="shared" si="0"/>
        <v>188</v>
      </c>
      <c r="N13" s="35">
        <v>18672</v>
      </c>
      <c r="O13" s="44"/>
    </row>
    <row r="14" spans="1:238" ht="93.75">
      <c r="A14" s="31">
        <v>10</v>
      </c>
      <c r="B14" s="52"/>
      <c r="C14" s="52"/>
      <c r="D14" s="29" t="s">
        <v>68</v>
      </c>
      <c r="E14" s="28" t="s">
        <v>32</v>
      </c>
      <c r="F14" s="30" t="s">
        <v>69</v>
      </c>
      <c r="G14" s="30" t="s">
        <v>70</v>
      </c>
      <c r="H14" s="29" t="s">
        <v>71</v>
      </c>
      <c r="I14" s="28"/>
      <c r="J14" s="28">
        <v>60000</v>
      </c>
      <c r="K14" s="28">
        <v>600</v>
      </c>
      <c r="L14" s="37"/>
      <c r="M14" s="35">
        <f t="shared" si="0"/>
        <v>600</v>
      </c>
      <c r="N14" s="28">
        <v>59400</v>
      </c>
      <c r="O14" s="44" t="s">
        <v>72</v>
      </c>
    </row>
    <row r="15" spans="1:238" ht="393.75">
      <c r="A15" s="31">
        <v>11</v>
      </c>
      <c r="B15" s="52"/>
      <c r="C15" s="52"/>
      <c r="D15" s="28" t="s">
        <v>73</v>
      </c>
      <c r="E15" s="28" t="s">
        <v>32</v>
      </c>
      <c r="F15" s="29" t="s">
        <v>74</v>
      </c>
      <c r="G15" s="29" t="s">
        <v>75</v>
      </c>
      <c r="H15" s="29" t="s">
        <v>76</v>
      </c>
      <c r="I15" s="35"/>
      <c r="J15" s="35">
        <v>5000</v>
      </c>
      <c r="K15" s="35">
        <v>500</v>
      </c>
      <c r="L15" s="36"/>
      <c r="M15" s="35">
        <f t="shared" si="0"/>
        <v>500</v>
      </c>
      <c r="N15" s="35">
        <v>4500</v>
      </c>
      <c r="O15" s="44" t="s">
        <v>77</v>
      </c>
    </row>
    <row r="16" spans="1:238" ht="150">
      <c r="A16" s="27">
        <v>12</v>
      </c>
      <c r="B16" s="52"/>
      <c r="C16" s="52"/>
      <c r="D16" s="32" t="s">
        <v>78</v>
      </c>
      <c r="E16" s="32" t="s">
        <v>32</v>
      </c>
      <c r="F16" s="33" t="s">
        <v>79</v>
      </c>
      <c r="G16" s="33" t="s">
        <v>80</v>
      </c>
      <c r="H16" s="33" t="s">
        <v>81</v>
      </c>
      <c r="I16" s="35"/>
      <c r="J16" s="35">
        <v>4500</v>
      </c>
      <c r="K16" s="35">
        <v>445</v>
      </c>
      <c r="L16" s="38"/>
      <c r="M16" s="35">
        <f t="shared" si="0"/>
        <v>445</v>
      </c>
      <c r="N16" s="35">
        <v>4055</v>
      </c>
      <c r="O16" s="44" t="s">
        <v>82</v>
      </c>
    </row>
    <row r="17" spans="1:15" ht="108">
      <c r="A17" s="27">
        <v>13</v>
      </c>
      <c r="B17" s="52"/>
      <c r="C17" s="52"/>
      <c r="D17" s="33" t="s">
        <v>83</v>
      </c>
      <c r="E17" s="32" t="s">
        <v>32</v>
      </c>
      <c r="F17" s="33" t="s">
        <v>84</v>
      </c>
      <c r="G17" s="33" t="s">
        <v>85</v>
      </c>
      <c r="H17" s="33" t="s">
        <v>86</v>
      </c>
      <c r="I17" s="32"/>
      <c r="J17" s="32">
        <v>54962.400000000001</v>
      </c>
      <c r="K17" s="32">
        <v>0</v>
      </c>
      <c r="L17" s="39">
        <v>0</v>
      </c>
      <c r="M17" s="35">
        <f t="shared" si="0"/>
        <v>0</v>
      </c>
      <c r="N17" s="32">
        <v>54962.400000000001</v>
      </c>
      <c r="O17" s="44" t="s">
        <v>87</v>
      </c>
    </row>
    <row r="18" spans="1:15" ht="108">
      <c r="A18" s="27">
        <v>14</v>
      </c>
      <c r="B18" s="53"/>
      <c r="C18" s="53"/>
      <c r="D18" s="28" t="s">
        <v>88</v>
      </c>
      <c r="E18" s="28" t="s">
        <v>32</v>
      </c>
      <c r="F18" s="29" t="s">
        <v>89</v>
      </c>
      <c r="G18" s="29" t="s">
        <v>90</v>
      </c>
      <c r="H18" s="29" t="s">
        <v>91</v>
      </c>
      <c r="I18" s="35"/>
      <c r="J18" s="35">
        <v>50000</v>
      </c>
      <c r="K18" s="35">
        <v>500</v>
      </c>
      <c r="L18" s="36"/>
      <c r="M18" s="35">
        <f t="shared" si="0"/>
        <v>500</v>
      </c>
      <c r="N18" s="35">
        <v>49500</v>
      </c>
      <c r="O18" s="44" t="s">
        <v>92</v>
      </c>
    </row>
    <row r="19" spans="1:15" ht="27">
      <c r="A19" s="50" t="s">
        <v>93</v>
      </c>
      <c r="B19" s="50"/>
      <c r="C19" s="50"/>
      <c r="D19" s="50"/>
      <c r="E19" s="50"/>
      <c r="F19" s="51"/>
      <c r="G19" s="51"/>
      <c r="H19" s="51"/>
      <c r="I19" s="40">
        <f>SUM(I5:I17)</f>
        <v>129245</v>
      </c>
      <c r="J19" s="40">
        <f>SUM(J5:J17)</f>
        <v>281777.40000000002</v>
      </c>
      <c r="K19" s="40">
        <f>SUM(K5:K17)</f>
        <v>9306</v>
      </c>
      <c r="L19" s="41"/>
      <c r="M19" s="35">
        <f t="shared" si="0"/>
        <v>9306</v>
      </c>
      <c r="N19" s="40">
        <f>SUM(N5:O17)</f>
        <v>272591.40000000002</v>
      </c>
      <c r="O19" s="44"/>
    </row>
  </sheetData>
  <mergeCells count="20">
    <mergeCell ref="H3:H4"/>
    <mergeCell ref="I3:I4"/>
    <mergeCell ref="J3:J4"/>
    <mergeCell ref="O3:O4"/>
    <mergeCell ref="A1:O1"/>
    <mergeCell ref="A2:H2"/>
    <mergeCell ref="N2:O2"/>
    <mergeCell ref="K3:N3"/>
    <mergeCell ref="A19:H19"/>
    <mergeCell ref="A3:A4"/>
    <mergeCell ref="B3:B4"/>
    <mergeCell ref="B5:B9"/>
    <mergeCell ref="B10:B18"/>
    <mergeCell ref="C3:C4"/>
    <mergeCell ref="C5:C9"/>
    <mergeCell ref="C10:C18"/>
    <mergeCell ref="D3:D4"/>
    <mergeCell ref="E3:E4"/>
    <mergeCell ref="F3:F4"/>
    <mergeCell ref="G3:G4"/>
  </mergeCells>
  <phoneticPr fontId="20" type="noConversion"/>
  <printOptions horizontalCentered="1"/>
  <pageMargins left="0.51180555555555596" right="0.196527777777778" top="0.39305555555555599" bottom="0.23611111111111099" header="0.27500000000000002" footer="0.31458333333333299"/>
  <pageSetup paperSize="9" scale="10"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Z14"/>
  <sheetViews>
    <sheetView tabSelected="1" zoomScale="70" zoomScaleNormal="70" workbookViewId="0">
      <selection activeCell="E5" sqref="E5"/>
    </sheetView>
  </sheetViews>
  <sheetFormatPr defaultColWidth="13.625" defaultRowHeight="13.5"/>
  <cols>
    <col min="1" max="1" width="8.875" style="3" customWidth="1"/>
    <col min="2" max="2" width="24.5" style="3" customWidth="1"/>
    <col min="3" max="3" width="18.125" style="3" customWidth="1"/>
    <col min="4" max="4" width="27.5" style="3" customWidth="1"/>
    <col min="5" max="5" width="139.75" style="3" customWidth="1"/>
    <col min="6" max="6" width="62.875" style="3" customWidth="1"/>
    <col min="7" max="7" width="14" style="4" customWidth="1"/>
    <col min="8" max="8" width="19.125" style="4" customWidth="1"/>
    <col min="9" max="9" width="17.625" style="4" customWidth="1"/>
    <col min="10" max="167" width="111.875" style="3"/>
    <col min="168" max="168" width="13.625" style="3"/>
    <col min="169" max="179" width="9" style="3" customWidth="1"/>
    <col min="180" max="200" width="9" style="1" customWidth="1"/>
    <col min="201" max="231" width="13.625" style="1"/>
    <col min="232" max="16326" width="111.875" style="1"/>
    <col min="16327" max="16352" width="13.625" style="1"/>
    <col min="16353" max="16384" width="40.75" style="1"/>
  </cols>
  <sheetData>
    <row r="1" spans="1:182" ht="57" customHeight="1">
      <c r="A1" s="57" t="s">
        <v>94</v>
      </c>
      <c r="B1" s="57"/>
      <c r="C1" s="57"/>
      <c r="D1" s="57"/>
      <c r="E1" s="57"/>
      <c r="F1" s="57"/>
      <c r="G1" s="57"/>
      <c r="H1" s="57"/>
      <c r="I1" s="57"/>
    </row>
    <row r="2" spans="1:182" s="2" customFormat="1" ht="48.95" customHeight="1">
      <c r="A2" s="58" t="s">
        <v>1</v>
      </c>
      <c r="B2" s="58"/>
      <c r="C2" s="58"/>
      <c r="D2" s="58"/>
      <c r="E2" s="58"/>
      <c r="F2" s="5"/>
      <c r="G2" s="10"/>
      <c r="H2" s="10"/>
      <c r="I2" s="18" t="s">
        <v>2</v>
      </c>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row>
    <row r="3" spans="1:182" ht="39" customHeight="1">
      <c r="A3" s="64" t="s">
        <v>3</v>
      </c>
      <c r="B3" s="64" t="s">
        <v>95</v>
      </c>
      <c r="C3" s="64" t="s">
        <v>5</v>
      </c>
      <c r="D3" s="64" t="s">
        <v>6</v>
      </c>
      <c r="E3" s="64" t="s">
        <v>8</v>
      </c>
      <c r="F3" s="64" t="s">
        <v>9</v>
      </c>
      <c r="G3" s="64" t="s">
        <v>96</v>
      </c>
      <c r="H3" s="59" t="s">
        <v>12</v>
      </c>
      <c r="I3" s="6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row>
    <row r="4" spans="1:182" ht="56.1" customHeight="1">
      <c r="A4" s="65"/>
      <c r="B4" s="65"/>
      <c r="C4" s="65"/>
      <c r="D4" s="65"/>
      <c r="E4" s="65"/>
      <c r="F4" s="65"/>
      <c r="G4" s="65"/>
      <c r="H4" s="11" t="s">
        <v>16</v>
      </c>
      <c r="I4" s="11" t="s">
        <v>17</v>
      </c>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row>
    <row r="5" spans="1:182" ht="195.95" customHeight="1">
      <c r="A5" s="6">
        <v>1</v>
      </c>
      <c r="B5" s="7" t="s">
        <v>97</v>
      </c>
      <c r="C5" s="7" t="s">
        <v>19</v>
      </c>
      <c r="D5" s="8" t="s">
        <v>20</v>
      </c>
      <c r="E5" s="12" t="s">
        <v>121</v>
      </c>
      <c r="F5" s="13" t="s">
        <v>98</v>
      </c>
      <c r="G5" s="14">
        <v>22000</v>
      </c>
      <c r="H5" s="14">
        <v>540</v>
      </c>
      <c r="I5" s="14">
        <v>21460</v>
      </c>
    </row>
    <row r="6" spans="1:182" ht="321.95" customHeight="1">
      <c r="A6" s="6">
        <v>2</v>
      </c>
      <c r="B6" s="7" t="s">
        <v>97</v>
      </c>
      <c r="C6" s="7" t="s">
        <v>19</v>
      </c>
      <c r="D6" s="8" t="s">
        <v>26</v>
      </c>
      <c r="E6" s="12" t="s">
        <v>99</v>
      </c>
      <c r="F6" s="13" t="s">
        <v>100</v>
      </c>
      <c r="G6" s="14">
        <v>9920</v>
      </c>
      <c r="H6" s="14">
        <f>99+180</f>
        <v>279</v>
      </c>
      <c r="I6" s="14">
        <f t="shared" ref="I6:I14" si="0">G6-H6</f>
        <v>9641</v>
      </c>
    </row>
    <row r="7" spans="1:182" ht="131.1" customHeight="1">
      <c r="A7" s="6">
        <v>3</v>
      </c>
      <c r="B7" s="7" t="s">
        <v>97</v>
      </c>
      <c r="C7" s="7" t="s">
        <v>101</v>
      </c>
      <c r="D7" s="8" t="s">
        <v>102</v>
      </c>
      <c r="E7" s="13" t="s">
        <v>103</v>
      </c>
      <c r="F7" s="15" t="s">
        <v>104</v>
      </c>
      <c r="G7" s="14">
        <v>707</v>
      </c>
      <c r="H7" s="14">
        <v>7</v>
      </c>
      <c r="I7" s="14">
        <f t="shared" si="0"/>
        <v>700</v>
      </c>
    </row>
    <row r="8" spans="1:182" ht="144" customHeight="1">
      <c r="A8" s="6">
        <v>4</v>
      </c>
      <c r="B8" s="7" t="s">
        <v>97</v>
      </c>
      <c r="C8" s="7" t="s">
        <v>101</v>
      </c>
      <c r="D8" s="8" t="s">
        <v>42</v>
      </c>
      <c r="E8" s="16" t="s">
        <v>105</v>
      </c>
      <c r="F8" s="13" t="s">
        <v>106</v>
      </c>
      <c r="G8" s="14">
        <v>1200</v>
      </c>
      <c r="H8" s="14">
        <f>12+100+138+950</f>
        <v>1200</v>
      </c>
      <c r="I8" s="14">
        <f t="shared" si="0"/>
        <v>0</v>
      </c>
    </row>
    <row r="9" spans="1:182" ht="279.95" customHeight="1">
      <c r="A9" s="6">
        <v>5</v>
      </c>
      <c r="B9" s="9" t="s">
        <v>47</v>
      </c>
      <c r="C9" s="7" t="s">
        <v>48</v>
      </c>
      <c r="D9" s="8" t="s">
        <v>49</v>
      </c>
      <c r="E9" s="16" t="s">
        <v>107</v>
      </c>
      <c r="F9" s="13" t="s">
        <v>108</v>
      </c>
      <c r="G9" s="14">
        <f>H9+I9</f>
        <v>5000</v>
      </c>
      <c r="H9" s="14">
        <f>800+1030+180+452+178</f>
        <v>2640</v>
      </c>
      <c r="I9" s="14">
        <f>300+2060</f>
        <v>2360</v>
      </c>
    </row>
    <row r="10" spans="1:182" ht="212.1" customHeight="1">
      <c r="A10" s="6">
        <v>6</v>
      </c>
      <c r="B10" s="9" t="s">
        <v>47</v>
      </c>
      <c r="C10" s="7" t="s">
        <v>48</v>
      </c>
      <c r="D10" s="8" t="s">
        <v>109</v>
      </c>
      <c r="E10" s="16" t="s">
        <v>110</v>
      </c>
      <c r="F10" s="13" t="s">
        <v>111</v>
      </c>
      <c r="G10" s="14">
        <v>43708</v>
      </c>
      <c r="H10" s="14">
        <f>437+200+328+35</f>
        <v>1000</v>
      </c>
      <c r="I10" s="14">
        <f>G10-H10</f>
        <v>42708</v>
      </c>
    </row>
    <row r="11" spans="1:182" ht="231" customHeight="1">
      <c r="A11" s="6">
        <v>7</v>
      </c>
      <c r="B11" s="9" t="s">
        <v>47</v>
      </c>
      <c r="C11" s="7" t="s">
        <v>48</v>
      </c>
      <c r="D11" s="8" t="s">
        <v>59</v>
      </c>
      <c r="E11" s="16" t="s">
        <v>112</v>
      </c>
      <c r="F11" s="13" t="s">
        <v>113</v>
      </c>
      <c r="G11" s="14">
        <v>3720</v>
      </c>
      <c r="H11" s="14">
        <f>31+577+200+6</f>
        <v>814</v>
      </c>
      <c r="I11" s="14">
        <f>G11-H11</f>
        <v>2906</v>
      </c>
    </row>
    <row r="12" spans="1:182" ht="174" customHeight="1">
      <c r="A12" s="6">
        <v>8</v>
      </c>
      <c r="B12" s="9" t="s">
        <v>47</v>
      </c>
      <c r="C12" s="7" t="s">
        <v>48</v>
      </c>
      <c r="D12" s="8" t="s">
        <v>64</v>
      </c>
      <c r="E12" s="16" t="s">
        <v>114</v>
      </c>
      <c r="F12" s="13" t="s">
        <v>115</v>
      </c>
      <c r="G12" s="14">
        <v>14275</v>
      </c>
      <c r="H12" s="14">
        <v>142</v>
      </c>
      <c r="I12" s="14">
        <f>G12-H12</f>
        <v>14133</v>
      </c>
    </row>
    <row r="13" spans="1:182" ht="156.94999999999999" customHeight="1">
      <c r="A13" s="6">
        <v>9</v>
      </c>
      <c r="B13" s="9" t="s">
        <v>116</v>
      </c>
      <c r="C13" s="7" t="s">
        <v>117</v>
      </c>
      <c r="D13" s="8" t="s">
        <v>118</v>
      </c>
      <c r="E13" s="16" t="s">
        <v>119</v>
      </c>
      <c r="F13" s="13" t="s">
        <v>120</v>
      </c>
      <c r="G13" s="14">
        <v>261600</v>
      </c>
      <c r="H13" s="14">
        <v>300</v>
      </c>
      <c r="I13" s="14">
        <f t="shared" si="0"/>
        <v>261300</v>
      </c>
    </row>
    <row r="14" spans="1:182" ht="74.099999999999994" customHeight="1">
      <c r="A14" s="61" t="s">
        <v>93</v>
      </c>
      <c r="B14" s="62"/>
      <c r="C14" s="62"/>
      <c r="D14" s="62"/>
      <c r="E14" s="62"/>
      <c r="F14" s="63"/>
      <c r="G14" s="17">
        <f>SUM(G5:G13)</f>
        <v>362130</v>
      </c>
      <c r="H14" s="17">
        <f>SUM(H5:H13)</f>
        <v>6922</v>
      </c>
      <c r="I14" s="14">
        <f t="shared" si="0"/>
        <v>355208</v>
      </c>
    </row>
  </sheetData>
  <mergeCells count="11">
    <mergeCell ref="A1:I1"/>
    <mergeCell ref="A2:E2"/>
    <mergeCell ref="H3:I3"/>
    <mergeCell ref="A14:F14"/>
    <mergeCell ref="A3:A4"/>
    <mergeCell ref="B3:B4"/>
    <mergeCell ref="C3:C4"/>
    <mergeCell ref="D3:D4"/>
    <mergeCell ref="E3:E4"/>
    <mergeCell ref="F3:F4"/>
    <mergeCell ref="G3:G4"/>
  </mergeCells>
  <phoneticPr fontId="20" type="noConversion"/>
  <printOptions horizontalCentered="1"/>
  <pageMargins left="0.51180555555555596" right="0.23611111111111099" top="0.47222222222222199" bottom="0.70833333333333304" header="0.59027777777777801" footer="0.39305555555555599"/>
  <pageSetup paperSize="9" scale="39"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2024年预算申报表</vt:lpstr>
      <vt:lpstr>Sheet1</vt:lpstr>
      <vt:lpstr>'2024年预算申报表'!Print_Titles</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李哿</dc:creator>
  <cp:lastModifiedBy>712</cp:lastModifiedBy>
  <dcterms:created xsi:type="dcterms:W3CDTF">2022-09-24T02:38:00Z</dcterms:created>
  <dcterms:modified xsi:type="dcterms:W3CDTF">2024-11-29T07:40:03Z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DBC3F9E107104069A37F7ED6BE196A4E</vt:lpwstr>
  </property>
  <property fmtid="{D5CDD505-2E9C-101B-9397-08002B2CF9AE}" pid="4" name="KSOReadingLayout">
    <vt:bool>false</vt:bool>
  </property>
</Properties>
</file>